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rov\OneDrive\Escritorio\RdC2\"/>
    </mc:Choice>
  </mc:AlternateContent>
  <xr:revisionPtr revIDLastSave="0" documentId="13_ncr:1_{B3F55CC1-B842-4B89-8ECB-5200E6003A51}" xr6:coauthVersionLast="47" xr6:coauthVersionMax="47" xr10:uidLastSave="{00000000-0000-0000-0000-000000000000}"/>
  <bookViews>
    <workbookView xWindow="225" yWindow="15" windowWidth="13815" windowHeight="15585" firstSheet="2" activeTab="9" xr2:uid="{54AF3CE8-B56C-4371-AE14-64E369515E33}"/>
  </bookViews>
  <sheets>
    <sheet name="202428 D" sheetId="20" r:id="rId1"/>
    <sheet name="1C" sheetId="2" r:id="rId2"/>
    <sheet name="2C" sheetId="17" r:id="rId3"/>
    <sheet name="3C " sheetId="3" r:id="rId4"/>
    <sheet name="4C " sheetId="4" r:id="rId5"/>
    <sheet name="5C" sheetId="5" r:id="rId6"/>
    <sheet name="6C" sheetId="6" r:id="rId7"/>
    <sheet name="7C y 8C" sheetId="7" state="hidden" r:id="rId8"/>
    <sheet name="Resumen 7y8C" sheetId="9" state="hidden" r:id="rId9"/>
    <sheet name=" 7C" sheetId="10" r:id="rId10"/>
    <sheet name=" 8C" sheetId="18" r:id="rId11"/>
    <sheet name="9C" sheetId="12" r:id="rId12"/>
    <sheet name="12C" sheetId="19" r:id="rId13"/>
    <sheet name="13C" sheetId="14" r:id="rId14"/>
  </sheets>
  <definedNames>
    <definedName name="_Toc101281917" localSheetId="12">'12C'!$B$3</definedName>
    <definedName name="_Toc101281917" localSheetId="13">'13C'!$B$3</definedName>
    <definedName name="_Toc101281917" localSheetId="1">'1C'!$B$3</definedName>
    <definedName name="_Toc101281917" localSheetId="2">'2C'!$B$3</definedName>
    <definedName name="_Toc101281917" localSheetId="3">'3C '!$B$3</definedName>
    <definedName name="_Toc101281917" localSheetId="4">'4C '!$B$3</definedName>
    <definedName name="_Toc101281917" localSheetId="5">'5C'!$B$3</definedName>
    <definedName name="_Toc101281917" localSheetId="6">'6C'!$B$3</definedName>
    <definedName name="_Toc101281917" localSheetId="7">'7C y 8C'!$B$3</definedName>
    <definedName name="_Toc101281918" localSheetId="12">'12C'!$B$3</definedName>
    <definedName name="_Toc101281918" localSheetId="13">'13C'!$B$3</definedName>
    <definedName name="_Toc101281918" localSheetId="3">'3C '!$B$3</definedName>
    <definedName name="_Toc101281918" localSheetId="4">'4C '!$B$3</definedName>
    <definedName name="_Toc101281918" localSheetId="5">'5C'!$B$3</definedName>
    <definedName name="_Toc101281918" localSheetId="6">'6C'!$B$3</definedName>
    <definedName name="_Toc101281918" localSheetId="7">'7C y 8C'!$B$3</definedName>
    <definedName name="_Toc101281919" localSheetId="12">'12C'!$B$3</definedName>
    <definedName name="_Toc101281919" localSheetId="13">'13C'!$B$3</definedName>
    <definedName name="_Toc101281919" localSheetId="4">'4C '!$B$3</definedName>
    <definedName name="_Toc101281919" localSheetId="5">'5C'!$B$3</definedName>
    <definedName name="_Toc101281919" localSheetId="6">'6C'!$B$3</definedName>
    <definedName name="_Toc101281919" localSheetId="7">'7C y 8C'!$B$3</definedName>
    <definedName name="_Toc101281920" localSheetId="12">'12C'!$B$3</definedName>
    <definedName name="_Toc101281920" localSheetId="13">'13C'!$B$3</definedName>
    <definedName name="_Toc101281920" localSheetId="5">'5C'!$B$3</definedName>
    <definedName name="_Toc101281920" localSheetId="6">'6C'!$B$3</definedName>
    <definedName name="_Toc101281920" localSheetId="7">'7C y 8C'!$B$3</definedName>
    <definedName name="_Toc101281921" localSheetId="12">'12C'!$B$3</definedName>
    <definedName name="_Toc101281921" localSheetId="13">'13C'!$B$3</definedName>
    <definedName name="_Toc101281921" localSheetId="6">'6C'!$B$3</definedName>
    <definedName name="_Toc101281921" localSheetId="7">'7C y 8C'!$B$3</definedName>
    <definedName name="_Toc101281924" localSheetId="13">'13C'!$B$3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8" i="20" l="1"/>
  <c r="Q18" i="20"/>
  <c r="M18" i="20"/>
  <c r="L18" i="20"/>
  <c r="I18" i="20"/>
  <c r="H18" i="20"/>
  <c r="E18" i="20"/>
  <c r="D18" i="20"/>
  <c r="AG25" i="18"/>
  <c r="AJ25" i="18"/>
  <c r="AK25" i="18"/>
  <c r="AL25" i="18"/>
  <c r="F25" i="18"/>
  <c r="AM25" i="18"/>
  <c r="AH25" i="18"/>
  <c r="AF25" i="18"/>
  <c r="AE25" i="18"/>
  <c r="AC25" i="18"/>
  <c r="AB25" i="18"/>
  <c r="AA25" i="18"/>
  <c r="AD25" i="18" s="1"/>
  <c r="X25" i="18"/>
  <c r="W25" i="18"/>
  <c r="V25" i="18"/>
  <c r="Y25" i="18" s="1"/>
  <c r="U25" i="18"/>
  <c r="T25" i="18"/>
  <c r="S25" i="18"/>
  <c r="R25" i="18"/>
  <c r="O25" i="18"/>
  <c r="N25" i="18"/>
  <c r="M25" i="18"/>
  <c r="P25" i="18" s="1"/>
  <c r="K25" i="18"/>
  <c r="J25" i="18"/>
  <c r="I25" i="18"/>
  <c r="L25" i="18" s="1"/>
  <c r="G25" i="18"/>
  <c r="E25" i="18"/>
  <c r="D25" i="18"/>
  <c r="Q22" i="20"/>
  <c r="Q11" i="20"/>
  <c r="Q6" i="20"/>
  <c r="Q4" i="20" s="1"/>
  <c r="O22" i="20"/>
  <c r="O18" i="20"/>
  <c r="O14" i="20"/>
  <c r="O11" i="20"/>
  <c r="O6" i="20"/>
  <c r="M22" i="20"/>
  <c r="M11" i="20"/>
  <c r="M6" i="20"/>
  <c r="M4" i="20" s="1"/>
  <c r="K22" i="20"/>
  <c r="K18" i="20"/>
  <c r="K14" i="20"/>
  <c r="K11" i="20"/>
  <c r="K6" i="20"/>
  <c r="I22" i="20"/>
  <c r="G22" i="20"/>
  <c r="G18" i="20"/>
  <c r="G14" i="20"/>
  <c r="G11" i="20"/>
  <c r="I11" i="20" s="1"/>
  <c r="G6" i="20"/>
  <c r="I6" i="20" s="1"/>
  <c r="E22" i="20"/>
  <c r="C22" i="20"/>
  <c r="C18" i="20"/>
  <c r="C14" i="20"/>
  <c r="E14" i="20" s="1"/>
  <c r="C11" i="20"/>
  <c r="E11" i="20" s="1"/>
  <c r="C6" i="20"/>
  <c r="E6" i="20" s="1"/>
  <c r="I4" i="20" l="1"/>
  <c r="E4" i="20"/>
  <c r="C4" i="20"/>
  <c r="G4" i="20"/>
  <c r="K4" i="20"/>
  <c r="O4" i="20"/>
  <c r="D17" i="20"/>
  <c r="P23" i="20"/>
  <c r="P22" i="20" s="1"/>
  <c r="R22" i="20" s="1"/>
  <c r="P21" i="20"/>
  <c r="R18" i="20" s="1"/>
  <c r="P17" i="20"/>
  <c r="R17" i="20" s="1"/>
  <c r="P13" i="20"/>
  <c r="R13" i="20" s="1"/>
  <c r="P12" i="20"/>
  <c r="R12" i="20" s="1"/>
  <c r="P10" i="20"/>
  <c r="R10" i="20" s="1"/>
  <c r="P9" i="20"/>
  <c r="R9" i="20" s="1"/>
  <c r="P8" i="20"/>
  <c r="R8" i="20" s="1"/>
  <c r="P7" i="20"/>
  <c r="R7" i="20" s="1"/>
  <c r="J23" i="14"/>
  <c r="I19" i="19"/>
  <c r="H17" i="20"/>
  <c r="J17" i="20" s="1"/>
  <c r="L17" i="20"/>
  <c r="N17" i="20"/>
  <c r="L13" i="20"/>
  <c r="N13" i="20" s="1"/>
  <c r="L12" i="20"/>
  <c r="N12" i="20" s="1"/>
  <c r="L10" i="20"/>
  <c r="N10" i="20" s="1"/>
  <c r="L9" i="20"/>
  <c r="N9" i="20" s="1"/>
  <c r="L8" i="20"/>
  <c r="N8" i="20" s="1"/>
  <c r="J22" i="10"/>
  <c r="I26" i="10" s="1"/>
  <c r="I22" i="10"/>
  <c r="I19" i="6"/>
  <c r="I19" i="5"/>
  <c r="I19" i="4"/>
  <c r="I19" i="3"/>
  <c r="I20" i="17"/>
  <c r="I19" i="2"/>
  <c r="R20" i="20"/>
  <c r="R19" i="20"/>
  <c r="N20" i="20"/>
  <c r="N19" i="20"/>
  <c r="J20" i="20"/>
  <c r="J19" i="20"/>
  <c r="F19" i="20"/>
  <c r="F20" i="20"/>
  <c r="AN45" i="12"/>
  <c r="AO42" i="12"/>
  <c r="AN42" i="12"/>
  <c r="AI42" i="12"/>
  <c r="AP42" i="12" s="1"/>
  <c r="AG42" i="12"/>
  <c r="AG47" i="12" s="1"/>
  <c r="AP40" i="12"/>
  <c r="AP39" i="12"/>
  <c r="AP38" i="12"/>
  <c r="AP37" i="12"/>
  <c r="AP36" i="12"/>
  <c r="AP35" i="12"/>
  <c r="AN21" i="12"/>
  <c r="AO18" i="12"/>
  <c r="AN18" i="12"/>
  <c r="AI18" i="12"/>
  <c r="AP18" i="12" s="1"/>
  <c r="AG18" i="12"/>
  <c r="AP16" i="12"/>
  <c r="AP15" i="12"/>
  <c r="AP14" i="12"/>
  <c r="AP13" i="12"/>
  <c r="AP12" i="12"/>
  <c r="AP11" i="12"/>
  <c r="AD45" i="12"/>
  <c r="AE42" i="12"/>
  <c r="AD42" i="12"/>
  <c r="Y42" i="12"/>
  <c r="AF42" i="12" s="1"/>
  <c r="W42" i="12"/>
  <c r="AF40" i="12"/>
  <c r="AF39" i="12"/>
  <c r="AF38" i="12"/>
  <c r="AF37" i="12"/>
  <c r="AF36" i="12"/>
  <c r="AF35" i="12"/>
  <c r="AD21" i="12"/>
  <c r="AE18" i="12"/>
  <c r="AD18" i="12"/>
  <c r="Y18" i="12"/>
  <c r="AF18" i="12" s="1"/>
  <c r="W18" i="12"/>
  <c r="AF16" i="12"/>
  <c r="AF15" i="12"/>
  <c r="AF14" i="12"/>
  <c r="AF13" i="12"/>
  <c r="AF12" i="12"/>
  <c r="AF11" i="12"/>
  <c r="T45" i="12"/>
  <c r="V42" i="12"/>
  <c r="M47" i="12" s="1"/>
  <c r="U42" i="12"/>
  <c r="T42" i="12"/>
  <c r="O42" i="12"/>
  <c r="M42" i="12"/>
  <c r="V40" i="12"/>
  <c r="V39" i="12"/>
  <c r="V38" i="12"/>
  <c r="V37" i="12"/>
  <c r="V36" i="12"/>
  <c r="V35" i="12"/>
  <c r="T21" i="12"/>
  <c r="V18" i="12"/>
  <c r="M23" i="12" s="1"/>
  <c r="U18" i="12"/>
  <c r="T18" i="12"/>
  <c r="O18" i="12"/>
  <c r="M18" i="12"/>
  <c r="V16" i="12"/>
  <c r="V15" i="12"/>
  <c r="V14" i="12"/>
  <c r="V13" i="12"/>
  <c r="V12" i="12"/>
  <c r="V11" i="12"/>
  <c r="H22" i="10"/>
  <c r="G22" i="10"/>
  <c r="F22" i="10"/>
  <c r="E22" i="10"/>
  <c r="E26" i="10" s="1"/>
  <c r="AE30" i="18" l="1"/>
  <c r="P16" i="20" s="1"/>
  <c r="R23" i="20"/>
  <c r="R21" i="20"/>
  <c r="P6" i="20"/>
  <c r="R6" i="20" s="1"/>
  <c r="L11" i="20"/>
  <c r="N11" i="20" s="1"/>
  <c r="G26" i="10"/>
  <c r="AG23" i="12"/>
  <c r="AG53" i="12" s="1"/>
  <c r="W47" i="12"/>
  <c r="W23" i="12"/>
  <c r="M53" i="12"/>
  <c r="M30" i="18"/>
  <c r="H16" i="20" s="1"/>
  <c r="J16" i="20" s="1"/>
  <c r="V30" i="18"/>
  <c r="L16" i="20" s="1"/>
  <c r="N16" i="20" s="1"/>
  <c r="P11" i="20"/>
  <c r="R11" i="20" s="1"/>
  <c r="R16" i="20" l="1"/>
  <c r="P14" i="20"/>
  <c r="R14" i="20" s="1"/>
  <c r="L14" i="20"/>
  <c r="N14" i="20" s="1"/>
  <c r="H14" i="20"/>
  <c r="J14" i="20" s="1"/>
  <c r="W53" i="12"/>
  <c r="P4" i="20" l="1"/>
  <c r="R4" i="20" s="1"/>
  <c r="G19" i="19"/>
  <c r="H21" i="20" s="1"/>
  <c r="H19" i="19"/>
  <c r="L21" i="20" s="1"/>
  <c r="F19" i="19"/>
  <c r="D21" i="20" s="1"/>
  <c r="F19" i="2"/>
  <c r="D7" i="20" s="1"/>
  <c r="F20" i="17"/>
  <c r="D8" i="20" s="1"/>
  <c r="F8" i="20" s="1"/>
  <c r="I23" i="14"/>
  <c r="L23" i="20" s="1"/>
  <c r="H23" i="14"/>
  <c r="H23" i="20" s="1"/>
  <c r="G23" i="14"/>
  <c r="D23" i="20" s="1"/>
  <c r="J45" i="12"/>
  <c r="K42" i="12"/>
  <c r="J42" i="12"/>
  <c r="E42" i="12"/>
  <c r="L42" i="12" s="1"/>
  <c r="C42" i="12"/>
  <c r="L40" i="12"/>
  <c r="L39" i="12"/>
  <c r="L38" i="12"/>
  <c r="L37" i="12"/>
  <c r="L36" i="12"/>
  <c r="L35" i="12"/>
  <c r="D22" i="20" l="1"/>
  <c r="F22" i="20" s="1"/>
  <c r="F23" i="20"/>
  <c r="J23" i="20"/>
  <c r="H22" i="20"/>
  <c r="J22" i="20" s="1"/>
  <c r="N23" i="20"/>
  <c r="L22" i="20"/>
  <c r="N22" i="20" s="1"/>
  <c r="F21" i="20"/>
  <c r="F18" i="20"/>
  <c r="N18" i="20"/>
  <c r="N21" i="20"/>
  <c r="J18" i="20"/>
  <c r="J21" i="20"/>
  <c r="F7" i="20"/>
  <c r="D30" i="18"/>
  <c r="D16" i="20" s="1"/>
  <c r="C47" i="12"/>
  <c r="F16" i="20" l="1"/>
  <c r="D22" i="10"/>
  <c r="C22" i="10"/>
  <c r="C26" i="10" l="1"/>
  <c r="D15" i="20" s="1"/>
  <c r="F15" i="20" s="1"/>
  <c r="G20" i="17"/>
  <c r="H8" i="20" s="1"/>
  <c r="J8" i="20" s="1"/>
  <c r="H20" i="17"/>
  <c r="F19" i="6" l="1"/>
  <c r="D13" i="20" s="1"/>
  <c r="F13" i="20" s="1"/>
  <c r="J21" i="12"/>
  <c r="L11" i="12"/>
  <c r="G19" i="4"/>
  <c r="H10" i="20" s="1"/>
  <c r="J10" i="20" s="1"/>
  <c r="H19" i="4"/>
  <c r="F19" i="4"/>
  <c r="D10" i="20" s="1"/>
  <c r="F10" i="20" s="1"/>
  <c r="C7" i="9" l="1"/>
  <c r="G7" i="9" l="1"/>
  <c r="D7" i="9"/>
  <c r="C6" i="9"/>
  <c r="K18" i="12" l="1"/>
  <c r="J18" i="12"/>
  <c r="E18" i="12"/>
  <c r="L18" i="12" s="1"/>
  <c r="C18" i="12"/>
  <c r="L16" i="12"/>
  <c r="L15" i="12"/>
  <c r="L14" i="12"/>
  <c r="L13" i="12"/>
  <c r="L12" i="12"/>
  <c r="C23" i="12" l="1"/>
  <c r="C53" i="12" s="1"/>
  <c r="G6" i="9"/>
  <c r="G8" i="9" s="1"/>
  <c r="G21" i="7" s="1"/>
  <c r="H19" i="6"/>
  <c r="G19" i="6"/>
  <c r="H13" i="20" s="1"/>
  <c r="J13" i="20" s="1"/>
  <c r="H19" i="5"/>
  <c r="G19" i="5"/>
  <c r="H12" i="20" s="1"/>
  <c r="F19" i="5"/>
  <c r="D12" i="20" s="1"/>
  <c r="H19" i="3"/>
  <c r="G19" i="3"/>
  <c r="H9" i="20" s="1"/>
  <c r="J9" i="20" s="1"/>
  <c r="F19" i="3"/>
  <c r="D9" i="20" s="1"/>
  <c r="G19" i="2"/>
  <c r="H7" i="20" s="1"/>
  <c r="H19" i="2"/>
  <c r="L7" i="20" s="1"/>
  <c r="F12" i="20" l="1"/>
  <c r="D11" i="20"/>
  <c r="F11" i="20" s="1"/>
  <c r="J12" i="20"/>
  <c r="H11" i="20"/>
  <c r="J11" i="20" s="1"/>
  <c r="F9" i="20"/>
  <c r="D6" i="20"/>
  <c r="F6" i="20" s="1"/>
  <c r="N7" i="20"/>
  <c r="L6" i="20"/>
  <c r="J7" i="20"/>
  <c r="H6" i="20"/>
  <c r="F17" i="20"/>
  <c r="D14" i="20"/>
  <c r="E7" i="9"/>
  <c r="D6" i="9"/>
  <c r="E6" i="9" s="1"/>
  <c r="G25" i="7"/>
  <c r="H4" i="20" l="1"/>
  <c r="J4" i="20" s="1"/>
  <c r="J6" i="20"/>
  <c r="L4" i="20"/>
  <c r="N4" i="20" s="1"/>
  <c r="N6" i="20"/>
  <c r="F14" i="20"/>
  <c r="D4" i="20"/>
  <c r="F4" i="20" s="1"/>
  <c r="E8" i="9"/>
  <c r="F21" i="7" s="1"/>
  <c r="F25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C5" authorId="0" shapeId="0" xr:uid="{02E62EBD-0D81-46B7-825B-7B840F4969E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E5" authorId="0" shapeId="0" xr:uid="{7AA0182F-7754-4223-BFF9-F5E21DCCE4E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G5" authorId="0" shapeId="0" xr:uid="{3F615B69-0334-4F36-BAB4-5A258EE0C90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I5" authorId="0" shapeId="0" xr:uid="{C52D0E2B-90FC-452E-8211-47371B1C5D2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 diseño e  de cada una de las partes del PEM y PAP. ¿En qué medida se ha elaborado? De 0 a 3 según rúbrica
</t>
        </r>
      </text>
    </comment>
    <comment ref="C22" authorId="0" shapeId="0" xr:uid="{3FC3BA15-6B57-4A4C-BE05-AA2B21BE719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D22" authorId="0" shapeId="0" xr:uid="{9F704CD6-9DF3-430C-9EC0-A0BF9C00B7A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E22" authorId="0" shapeId="0" xr:uid="{74E4F431-90A4-46D9-9D05-98C53BEF6BE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F22" authorId="0" shapeId="0" xr:uid="{D5E70970-3C3B-4C78-912F-01CE8C560BC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G22" authorId="0" shapeId="0" xr:uid="{D85FB211-156F-40EE-9B2F-D721464DC54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H22" authorId="0" shapeId="0" xr:uid="{CC529D34-AB40-4A99-B073-3C844D86812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I22" authorId="0" shapeId="0" xr:uid="{139ADBEA-CD88-4EEC-AEB6-DFAAF341CDB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  <comment ref="J22" authorId="0" shapeId="0" xr:uid="{7BDE260E-1D49-45EB-82CA-255479F49CF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desarrollo del  diseño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D4" authorId="0" shapeId="0" xr:uid="{60421EA9-B39E-4812-934D-DA2A497BA60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I4" authorId="0" shapeId="0" xr:uid="{DAA76681-B83C-42E7-B47C-A61B1DEB988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M4" authorId="0" shapeId="0" xr:uid="{80E0772D-01AF-4C08-BA0F-E901C7A948D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R4" authorId="0" shapeId="0" xr:uid="{7C19B05A-2A5B-4357-ACAB-99B5F38414C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V4" authorId="0" shapeId="0" xr:uid="{9C76F17B-51B4-42A5-B62C-CE769A69339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A4" authorId="0" shapeId="0" xr:uid="{D21972D9-0F67-4618-99A0-7DD4D2E6F29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E4" authorId="0" shapeId="0" xr:uid="{2E306FB8-DE67-4B5C-8EE6-BB99565D952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AJ4" authorId="0" shapeId="0" xr:uid="{C8B46258-E871-4E1E-B710-44FE10A1744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que % se ha integrado el PEM y PAP en el PEC, PGA y Memoria </t>
        </r>
      </text>
    </comment>
    <comment ref="G25" authorId="0" shapeId="0" xr:uid="{4CBBE70D-F677-4AB7-80D7-1E85C82DB5D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L25" authorId="0" shapeId="0" xr:uid="{FB9BAFFC-E869-44A8-BC65-BE7B6CFCFC2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P25" authorId="0" shapeId="0" xr:uid="{454A46CF-0330-4E71-89F1-242293F21C0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U25" authorId="0" shapeId="0" xr:uid="{9FF3E8CE-3CF7-4A93-8EB7-B8EBE060AC7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Y25" authorId="0" shapeId="0" xr:uid="{79F3048F-6CCE-4ADE-96B5-A744830C10A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D25" authorId="0" shapeId="0" xr:uid="{094FDDA6-3F57-4EE0-96F8-03B78719282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H25" authorId="0" shapeId="0" xr:uid="{DE1133A7-BB2E-4C08-8AFE-5B60D41C977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  <comment ref="AM25" authorId="0" shapeId="0" xr:uid="{C9EB1D86-ECB3-46D3-962C-AABEE2EBB60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Nivel cuantitativo de integración del PEM y PAP en el funcionamiento ordinario del centro.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Eugeni Garcia Alegre</author>
  </authors>
  <commentList>
    <comment ref="F3" authorId="0" shapeId="0" xr:uid="{4456C738-1796-4D4B-89E8-745B0BA2195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G3" authorId="0" shapeId="0" xr:uid="{2BC4CE38-6A14-4FBD-AD3F-09679293B34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H3" authorId="0" shapeId="0" xr:uid="{A61203DE-5C67-4F86-B440-85773515DF0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I3" authorId="0" shapeId="0" xr:uid="{26ABEB38-5648-4D78-8DBD-27A4A3D663D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J3" authorId="0" shapeId="0" xr:uid="{6700FFFD-8661-4C07-BD8A-908110B3A19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P3" authorId="0" shapeId="0" xr:uid="{E6BC2617-B52D-4885-AFC8-2B62510AA00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Q3" authorId="0" shapeId="0" xr:uid="{AA5E6741-0EC9-4886-A978-445409D5597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R3" authorId="0" shapeId="0" xr:uid="{4B42A0A0-B84E-401F-97A4-80B9A341CD4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S3" authorId="0" shapeId="0" xr:uid="{C2CA7861-3817-488D-8B62-8F5ABDE2A3C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T3" authorId="0" shapeId="0" xr:uid="{A40C59F2-0974-4FB7-BE1C-E463E4AC030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Z3" authorId="0" shapeId="0" xr:uid="{E444DDE2-B522-45A8-B8CB-A60AD10797B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AA3" authorId="0" shapeId="0" xr:uid="{14B0250D-CB9A-47D3-875A-A2429818068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AB3" authorId="0" shapeId="0" xr:uid="{2764373A-F0DA-478E-92D6-FDE44215308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AC3" authorId="0" shapeId="0" xr:uid="{D5E177EF-BE57-45E9-8AEA-B41E36E1088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AD3" authorId="0" shapeId="0" xr:uid="{C335892D-FB20-42D2-95CD-0B16E1DA21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AJ3" authorId="0" shapeId="0" xr:uid="{46669702-0D1C-4762-8111-54508B87F70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Ningún dato ni información o casi
</t>
        </r>
      </text>
    </comment>
    <comment ref="AK3" authorId="0" shapeId="0" xr:uid="{55768747-CA44-4BCD-90FB-E27CCCC6F66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una cuarta parte de los datos e información requerida con una calidad suficiente (los datos o información sin calidad o con poca no se considerarán)</t>
        </r>
      </text>
    </comment>
    <comment ref="AL3" authorId="0" shapeId="0" xr:uid="{8BAD89F7-F046-463D-8B18-B4E3CC61088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la mitad de los datos e información requerida (los datos o información sin calidad o con poca no se considerarán).</t>
        </r>
      </text>
    </comment>
    <comment ref="AM3" authorId="0" shapeId="0" xr:uid="{CD97A9B7-CF09-4D51-B19A-15835145673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aporta, más o menos, tres cuartas partes  de los datos e información requerida (los datos o información sin calidad o con poca no se considerarán).</t>
        </r>
      </text>
    </comment>
    <comment ref="AN3" authorId="0" shapeId="0" xr:uid="{6F52454B-9A4F-41D6-8CD1-CC14CC3812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Se aportan todos los datos e información requerida o casi ((los datos o información sin calidad o con poca no se considerarán)</t>
        </r>
      </text>
    </comment>
    <comment ref="C6" authorId="0" shapeId="0" xr:uid="{E8685DC1-AE25-4E43-8808-B0EB3AE580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M6" authorId="0" shapeId="0" xr:uid="{88720456-8317-4898-BC07-F8E47D62E53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W6" authorId="0" shapeId="0" xr:uid="{CE7CA74D-A997-4397-973C-C18A33A96D1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AG6" authorId="0" shapeId="0" xr:uid="{090DEE38-67D9-4761-B284-43B650D8457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E8" authorId="0" shapeId="0" xr:uid="{C7743766-E38F-490C-9D4A-6A554E3EE65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F8" authorId="0" shapeId="0" xr:uid="{53B25EE1-1F75-4A3E-A774-67C1A5BC078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J8" authorId="0" shapeId="0" xr:uid="{8CD9DFD1-F282-4640-B935-6247511DFCC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K8" authorId="0" shapeId="0" xr:uid="{4DA546E0-0C59-4A13-8542-BE3B5D75151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L8" authorId="0" shapeId="0" xr:uid="{18F6F696-1DB1-41CE-84EA-DDA3B57990F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O8" authorId="0" shapeId="0" xr:uid="{15F4053F-98E4-4E67-865B-04BAB322BFD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P8" authorId="0" shapeId="0" xr:uid="{4446D15C-7822-4A75-A494-935359A3893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T8" authorId="0" shapeId="0" xr:uid="{C0C5C4DC-E4A6-4B30-9D72-D323FE3241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U8" authorId="0" shapeId="0" xr:uid="{17036E56-270B-494E-BDB3-900A59A2F33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V8" authorId="0" shapeId="0" xr:uid="{672E5F61-C20C-4BB7-9424-37D419C296B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Y8" authorId="0" shapeId="0" xr:uid="{C72CCA40-C203-4AFD-836B-9D9C197450C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Z8" authorId="0" shapeId="0" xr:uid="{C7134BE6-E02B-4669-A19B-DB56089BC1D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D8" authorId="0" shapeId="0" xr:uid="{9275EB05-82C9-488E-86AB-3C9A6B003A1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E8" authorId="0" shapeId="0" xr:uid="{7F7AB22F-1606-4001-8175-F8EAB719533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F8" authorId="0" shapeId="0" xr:uid="{71E0218A-925A-4BCD-87F3-8663761D854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AI8" authorId="0" shapeId="0" xr:uid="{4D4422B9-5758-44C4-9A03-09EC2361DB8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AJ8" authorId="0" shapeId="0" xr:uid="{BEFBB238-16B4-489A-8D0C-2ED2A31181A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N8" authorId="0" shapeId="0" xr:uid="{87C206DF-DE76-48D2-943F-115B15B54E1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O8" authorId="0" shapeId="0" xr:uid="{11BE0308-2F1E-4DF0-9D0F-684A88F20F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P8" authorId="0" shapeId="0" xr:uid="{F157DBE2-D724-47E3-A9BE-1525358E60F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C18" authorId="0" shapeId="0" xr:uid="{08ABD1A7-7CE7-4525-9CB2-19897B12ADD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L18" authorId="0" shapeId="0" xr:uid="{548AB2F9-B492-475B-9FFD-532B7F3F817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M18" authorId="0" shapeId="0" xr:uid="{C1B27532-7607-436A-9F0F-579C2EF0ED4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V18" authorId="0" shapeId="0" xr:uid="{1E81C37E-6D1C-45C2-97A5-404EDE5EF8D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W18" authorId="0" shapeId="0" xr:uid="{B0275C58-EE81-4DA0-AF20-C6F33ECD1C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F18" authorId="0" shapeId="0" xr:uid="{08D56561-A587-4C45-9325-7E32D0F2CCC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AG18" authorId="0" shapeId="0" xr:uid="{0E5237AE-20BF-45C2-A5AA-6F8C912ECF5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P18" authorId="0" shapeId="0" xr:uid="{973158FB-AF99-4318-A363-78E6A5582FA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C21" authorId="0" shapeId="0" xr:uid="{0369EB3D-E547-4DE9-9A43-C4BAC20946A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E21" authorId="0" shapeId="0" xr:uid="{C35CC99F-B0B3-4FED-96A8-BDE4D089E3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M21" authorId="0" shapeId="0" xr:uid="{5A96B3CF-C577-4CE2-BA0A-83EB41D0AE6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O21" authorId="0" shapeId="0" xr:uid="{77059C6B-2B54-4CF8-ABA0-4CF04A6AA40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W21" authorId="0" shapeId="0" xr:uid="{54F62574-99D0-421E-AE00-8C2E135C3DB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Y21" authorId="0" shapeId="0" xr:uid="{E3B8BC7A-F766-4985-8315-AC50133298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AG21" authorId="0" shapeId="0" xr:uid="{C7D95ECB-B041-4E3A-9096-B86E2E82276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AI21" authorId="0" shapeId="0" xr:uid="{0D3A65EC-5EA1-41F4-93CE-374D09DD320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C23" authorId="0" shapeId="0" xr:uid="{3C9A9111-7450-4F8E-BEBB-C642DC0268B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M23" authorId="0" shapeId="0" xr:uid="{D0843158-8FE2-42F6-8261-065BF478816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W23" authorId="0" shapeId="0" xr:uid="{4D8D5F6E-416A-4F33-888D-948C88D6577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AG23" authorId="0" shapeId="0" xr:uid="{03E831E8-A43D-4FF5-BDE8-ED9B482A0E3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C30" authorId="0" shapeId="0" xr:uid="{1B765C22-9972-4775-BA07-DCB7491A3FE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M30" authorId="0" shapeId="0" xr:uid="{32F7C31A-45E1-44D2-A7DC-416E9207484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W30" authorId="0" shapeId="0" xr:uid="{F98C473C-F986-4CC2-8756-DBEBB6F2F6C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AG30" authorId="0" shapeId="0" xr:uid="{967DC8A3-4BA2-4FA8-9A0E-731576D7429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% de disponibilitat de información  y su calidad para cada uno de los apartados
</t>
        </r>
      </text>
    </comment>
    <comment ref="E32" authorId="0" shapeId="0" xr:uid="{A2F9FDF2-8A89-4C34-8A80-6FF8EE5842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F32" authorId="0" shapeId="0" xr:uid="{C452A67F-2C5B-4837-A755-86F42E8432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J32" authorId="0" shapeId="0" xr:uid="{FA77A586-4727-4599-81FE-FEA70CCF513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K32" authorId="0" shapeId="0" xr:uid="{D88B91D4-D6A9-4485-B98C-275557612E5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L32" authorId="0" shapeId="0" xr:uid="{40ACA088-8C8E-4E9C-B89F-F8013C836F6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O32" authorId="0" shapeId="0" xr:uid="{AA2A49CE-24F0-41B7-B146-61AC4409502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P32" authorId="0" shapeId="0" xr:uid="{64F007BB-90A7-40D9-B68B-4A0A29A5351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T32" authorId="0" shapeId="0" xr:uid="{A803049B-81C0-4BBE-B1AE-154CAE6A7CF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U32" authorId="0" shapeId="0" xr:uid="{850A9702-F59D-4F9B-8E58-EC65C2886B5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V32" authorId="0" shapeId="0" xr:uid="{4FB485CA-AE4E-44D8-A9FF-A996B5E3D8F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Y32" authorId="0" shapeId="0" xr:uid="{45836D39-739F-42D9-8891-BD7E78E37FF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Z32" authorId="0" shapeId="0" xr:uid="{948ECFC3-215D-4B78-A471-EF298486CB7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D32" authorId="0" shapeId="0" xr:uid="{0EBE40C0-1F50-4BAC-BB31-410359993A6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E32" authorId="0" shapeId="0" xr:uid="{AB87770B-BDD8-47DB-8C4F-F074EA50644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F32" authorId="0" shapeId="0" xr:uid="{844B93D8-D110-4CE3-AFB7-08B08045D8E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AI32" authorId="0" shapeId="0" xr:uid="{50A331AB-A33D-421B-B502-FDD9421B6EC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cumplimiento de los plazos en un % aproximado de 0%, 25%, 50%, 75% o 100%</t>
        </r>
      </text>
    </comment>
    <comment ref="AJ32" authorId="0" shapeId="0" xr:uid="{9E23EF47-1873-4452-BBC5-34C7D3FAEAF2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Marcar con una “X” cuando la participación haya sido significativa, es decir, más allá de la representación en el Claustro o Consejo escolar. P = profesorado. A = Alumnado. F = Familias. O = Otros ( Inspección, orientadoras, ayuntamiento, ONGs...) </t>
        </r>
      </text>
    </comment>
    <comment ref="AN32" authorId="0" shapeId="0" xr:uid="{76979422-9CA4-4ADB-982D-BCFB11809AAE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Valorar globalmente el  nivel de participación,  el nivel de cumplimiento del procesometodológico  previsto en el apartado 1 del PEM…Indicar el % aproximado: de 0%, 25%, 50%, 75% o 100%</t>
        </r>
      </text>
    </comment>
    <comment ref="AO32" authorId="0" shapeId="0" xr:uid="{8B24A9F2-90F6-4004-897C-2AFE681D20B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Mide el nivel de compromiso de las personas directamente relacionadas con el proceso de rendición de cuentas</t>
        </r>
      </text>
    </comment>
    <comment ref="AP32" authorId="0" shapeId="0" xr:uid="{AD1D6920-B4E5-49F7-ACEE-A40CA7C7F64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Establece la media de los apartados de calidad evaluados</t>
        </r>
      </text>
    </comment>
    <comment ref="C42" authorId="0" shapeId="0" xr:uid="{948B1860-C80C-42A4-A751-AF6E7ABC055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L42" authorId="0" shapeId="0" xr:uid="{AED14C99-13AB-4115-BD81-5FD208AD0CC0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M42" authorId="0" shapeId="0" xr:uid="{241D7663-C888-408F-A826-5F35C290309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V42" authorId="0" shapeId="0" xr:uid="{09D5E463-5652-4EC2-AD98-265628FDABE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W42" authorId="0" shapeId="0" xr:uid="{42477FB4-A8B9-40C5-8D1F-7E149BD44373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F42" authorId="0" shapeId="0" xr:uid="{DE3BE273-3B93-4418-8EB4-001A0276209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AG42" authorId="0" shapeId="0" xr:uid="{5A1FA7AB-6068-4D74-BECC-FA8ACCBE9C0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del grado de cumplimentación y calidad de los datos
</t>
        </r>
      </text>
    </comment>
    <comment ref="AP42" authorId="0" shapeId="0" xr:uid="{CC1F0393-8FBB-49DB-AC7B-C25C08D13A7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Evaluación cuantitativa global de la calidad de la preparación de la rendición de cuentas</t>
        </r>
      </text>
    </comment>
    <comment ref="C45" authorId="0" shapeId="0" xr:uid="{BB6A9CCE-9FCE-4BAE-8458-AE7BD73070DA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E45" authorId="0" shapeId="0" xr:uid="{B3A54A71-383C-41C3-B808-AC29FC90525F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M45" authorId="0" shapeId="0" xr:uid="{1569BB85-CA2B-4774-9BF2-3EFB91C7102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O45" authorId="0" shapeId="0" xr:uid="{09E2E7A4-29B5-4180-B155-238530F7C1E1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W45" authorId="0" shapeId="0" xr:uid="{08435680-9DB1-488F-B99C-A6B7F3AF0F6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Y45" authorId="0" shapeId="0" xr:uid="{741D5D24-0E9D-4274-B68E-5DF9D16DD9AD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AG45" authorId="0" shapeId="0" xr:uid="{F8E6A7C7-6BFE-4D32-AACA-00BF43BB8265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reflexionar sobre el trabajo realizado y preparar el PAP del curso siguiente
</t>
        </r>
      </text>
    </comment>
    <comment ref="AI45" authorId="0" shapeId="0" xr:uid="{BD95A17D-D30B-4E97-97B0-D97481BD3887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En qué medida la preparación de la rendición de cuentas ha sido útil para cohesionar al equipo profesional y la comunidad educativa en relación con los  objetivos PROA+</t>
        </r>
      </text>
    </comment>
    <comment ref="C47" authorId="0" shapeId="0" xr:uid="{EB636199-6B6C-4B6B-B305-D16D2C90C848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M47" authorId="0" shapeId="0" xr:uid="{C5F7C202-B16C-4E39-AEFB-6395A9BDB73B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W47" authorId="0" shapeId="0" xr:uid="{9B2CA0F0-F1D0-4AFA-AE8A-B0E990D91D24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AG47" authorId="0" shapeId="0" xr:uid="{645C0921-399E-42BD-BCC3-C59730C8BE59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grado de cumplimentación, calidad de la preparación y utilidad</t>
        </r>
      </text>
    </comment>
    <comment ref="C53" authorId="0" shapeId="0" xr:uid="{D97E49E6-B605-45DC-8D50-9303FD3EA1A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M53" authorId="0" shapeId="0" xr:uid="{A6AA07F9-3653-4D1F-B24F-ABC483D885F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W53" authorId="0" shapeId="0" xr:uid="{1965BC70-FE12-4D8C-8A32-6FAEA4DFCA8C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  <comment ref="AG53" authorId="0" shapeId="0" xr:uid="{D0BA5C4B-E6EC-4C66-B824-988A44A70596}">
      <text>
        <r>
          <rPr>
            <b/>
            <sz val="9"/>
            <color indexed="81"/>
            <rFont val="Tahoma"/>
            <family val="2"/>
          </rPr>
          <t>Eugeni Garcia Alegre:</t>
        </r>
        <r>
          <rPr>
            <sz val="9"/>
            <color indexed="81"/>
            <rFont val="Tahoma"/>
            <family val="2"/>
          </rPr>
          <t xml:space="preserve">
Es la media del Equipo directivo y de la Inspección de Educación del grado de cumplimentación, calidad de la preparación y utilidad</t>
        </r>
      </text>
    </comment>
  </commentList>
</comments>
</file>

<file path=xl/sharedStrings.xml><?xml version="1.0" encoding="utf-8"?>
<sst xmlns="http://schemas.openxmlformats.org/spreadsheetml/2006/main" count="1166" uniqueCount="346">
  <si>
    <t>A</t>
  </si>
  <si>
    <t>-</t>
  </si>
  <si>
    <t>CÁLCULO DE INDICADORES</t>
  </si>
  <si>
    <t>INDICADORES</t>
  </si>
  <si>
    <t>CÁLCULO DE NIVEL DE CUMPLIMIENTO DE LOS OBJETIVOS / METAS</t>
  </si>
  <si>
    <t>PORCENTAJE DE CUMPLIMIENTO</t>
  </si>
  <si>
    <t>ENTRADA DE DATOS</t>
  </si>
  <si>
    <r>
      <t xml:space="preserve">INDICADOR: 1C Porcentaje de alumnado de los que se conocen sus dificultades y mínimas condiciones de educabilidad </t>
    </r>
    <r>
      <rPr>
        <b/>
        <sz val="12"/>
        <color rgb="FF215868"/>
        <rFont val="Calibri Light"/>
        <family val="2"/>
      </rPr>
      <t>(situación personal de vulnerabilidad), ámbitos de interés y puntos fuertes.</t>
    </r>
  </si>
  <si>
    <t xml:space="preserve">Objetivo: </t>
  </si>
  <si>
    <t xml:space="preserve"> 2021/22</t>
  </si>
  <si>
    <t>Número de alumnado con ficha actualizada</t>
  </si>
  <si>
    <t>Número total de alumnado</t>
  </si>
  <si>
    <t>B</t>
  </si>
  <si>
    <t>C</t>
  </si>
  <si>
    <t>En realidad la información estará disponible a nivel global de centro, que es la que se utilizará para este cálculo, pero tambien a nivel de tutoría para su seguimiento, y se podrian realizar otras agrupaciones en función a las necesidades</t>
  </si>
  <si>
    <t>Fórmula:</t>
  </si>
  <si>
    <t>1C</t>
  </si>
  <si>
    <t>Porcentaje de cumplimiento</t>
  </si>
  <si>
    <t xml:space="preserve">Fórmula: </t>
  </si>
  <si>
    <r>
      <t xml:space="preserve">INDICADOR:  3C </t>
    </r>
    <r>
      <rPr>
        <b/>
        <sz val="12"/>
        <color rgb="FF1F3763"/>
        <rFont val="Calibri Light"/>
        <family val="2"/>
      </rPr>
      <t>% de alumnado en situación de vulnerabilidad que recibe actividades de refuerzo escolar</t>
    </r>
  </si>
  <si>
    <t>Nº de alumnado que realiza actividades de refuerzo</t>
  </si>
  <si>
    <t>Número de alumnado en situación de vulnerabilidad</t>
  </si>
  <si>
    <t>En realidad la información estará disponible a nivel global de centro, que es la que se utilizará para este cálculo, pero tambien a nivel de tutoría para su seguimiento, y se podrian realizar otras agrupaciones según  las necesidades</t>
  </si>
  <si>
    <t>información que pocede de las fichas de perfil del alumando que se van actualizando sistemáticamente por el tutor/a cuando se dispone de nueva información</t>
  </si>
  <si>
    <t>3C</t>
  </si>
  <si>
    <t>INDICADOR:  4C % de grupos sin Segregación interna</t>
  </si>
  <si>
    <t>Nº de grupos con segregación interna</t>
  </si>
  <si>
    <t>Nº total de grupos de EINF, EPRI, ESO, CFPB,CFGM, BACH</t>
  </si>
  <si>
    <t>En realidad la información estará disponible a nivel global de centro, que es la que se utilizará para este cálculo, pero tambien a nivel de tutoría y etapa  para su seguimiento, y se podrian realizar otras agrupaciones según  las necesidades</t>
  </si>
  <si>
    <t>4C</t>
  </si>
  <si>
    <t>El indicador y el % de cumplimiento coinciden</t>
  </si>
  <si>
    <r>
      <t xml:space="preserve">INDICADOR: 5C </t>
    </r>
    <r>
      <rPr>
        <b/>
        <sz val="12"/>
        <color rgb="FF1F3763"/>
        <rFont val="Calibri Light"/>
        <family val="2"/>
      </rPr>
      <t>Porcentaje de profesorado que quiere continuar en el centro</t>
    </r>
  </si>
  <si>
    <t>Nº de profesorado que quiere continuar en el centro</t>
  </si>
  <si>
    <t>Nº total de profesorado</t>
  </si>
  <si>
    <t>información procedente de la entrada de datos del curso (CCAA)</t>
  </si>
  <si>
    <t>información procedente de la entrada de datos de matrícula de EINF. EPRI, ESO, CFGM, CFPB y BACH según el centro (CCAA)</t>
  </si>
  <si>
    <t>Información procedente del centro</t>
  </si>
  <si>
    <t>Información procedente de formulario al profesorado</t>
  </si>
  <si>
    <t>5C</t>
  </si>
  <si>
    <t>La información estará disponible a nivel de centro</t>
  </si>
  <si>
    <r>
      <t xml:space="preserve">INDICADOR:  </t>
    </r>
    <r>
      <rPr>
        <b/>
        <sz val="12"/>
        <color rgb="FF1F3763"/>
        <rFont val="Calibri Light"/>
        <family val="2"/>
      </rPr>
      <t xml:space="preserve"> 6C Profesorado que participa en formación derivada del PROA+</t>
    </r>
  </si>
  <si>
    <t>6C</t>
  </si>
  <si>
    <r>
      <t xml:space="preserve">Nº de profesorado  con </t>
    </r>
    <r>
      <rPr>
        <sz val="11"/>
        <color theme="1"/>
        <rFont val="Calibri"/>
        <family val="2"/>
      </rPr>
      <t>≥ 35 horas de formación</t>
    </r>
  </si>
  <si>
    <t>INDICADOR:  7y8C Diseño del Plan estratégico de mejora (PEM) y del Plan de Actividades palanca (PAP)</t>
  </si>
  <si>
    <t xml:space="preserve">Centro: </t>
  </si>
  <si>
    <t>RESULTADO  EN %</t>
  </si>
  <si>
    <t>DISEÑO</t>
  </si>
  <si>
    <t>CALIDAD</t>
  </si>
  <si>
    <t>GLOBAL</t>
  </si>
  <si>
    <t>INTEGRACIÓN</t>
  </si>
  <si>
    <t>Equipo directivo</t>
  </si>
  <si>
    <t>Inspección del centro</t>
  </si>
  <si>
    <r>
      <rPr>
        <b/>
        <sz val="11"/>
        <color rgb="FF002060"/>
        <rFont val="Calibri Light"/>
        <family val="2"/>
      </rPr>
      <t>Valoración cualitativa:</t>
    </r>
    <r>
      <rPr>
        <sz val="11"/>
        <color rgb="FF002060"/>
        <rFont val="Calibri Light"/>
        <family val="2"/>
      </rPr>
      <t xml:space="preserve">  </t>
    </r>
  </si>
  <si>
    <t>EQUIPO DIRECTIVO</t>
  </si>
  <si>
    <t>Gradación de la autoevaluación</t>
  </si>
  <si>
    <t>Grado en (%)</t>
  </si>
  <si>
    <t>Cumplimiento de plazos (%)</t>
  </si>
  <si>
    <t>Adecuación metodológica (%)</t>
  </si>
  <si>
    <t>Nivel de implicación de las personas (%)</t>
  </si>
  <si>
    <t>GLOBAL    (% medio)</t>
  </si>
  <si>
    <t>P</t>
  </si>
  <si>
    <t>F</t>
  </si>
  <si>
    <t>O</t>
  </si>
  <si>
    <t>Adecuación</t>
  </si>
  <si>
    <t xml:space="preserve">1.- DESCRIPCIÓN DEL PROCESO DE ELABORACIÓN </t>
  </si>
  <si>
    <t xml:space="preserve">2.- BREVE ANÁLISIS Y SINGULARIDADES DEL ENTORNO </t>
  </si>
  <si>
    <t>3.- PERFIL DE LA DIVERSIDAD DEL ALUMNADO.</t>
  </si>
  <si>
    <t>4.- PLANTEAMIENTO INSTITUCIONAL DEL CENTRO.</t>
  </si>
  <si>
    <t>5.- DIAGNOSIS</t>
  </si>
  <si>
    <t>6. PLAN GLOBAL A MEDIO PLAZO</t>
  </si>
  <si>
    <t xml:space="preserve">7.- OBJETIVOS E INDICADORES DE PROGRESO </t>
  </si>
  <si>
    <t>8.- DESARROLLO Y SEGUIMIENTO.</t>
  </si>
  <si>
    <r>
      <t xml:space="preserve">ANEXOI:  </t>
    </r>
    <r>
      <rPr>
        <b/>
        <sz val="10"/>
        <color rgb="FF002060"/>
        <rFont val="Calibri Light"/>
        <family val="2"/>
      </rPr>
      <t>PLAN DE ACTIVIDADES PALANCA</t>
    </r>
  </si>
  <si>
    <t>INSPECCIÓN DE EDUCACIÓN</t>
  </si>
  <si>
    <t xml:space="preserve">Curso: </t>
  </si>
  <si>
    <t>Rendición de cuentas</t>
  </si>
  <si>
    <r>
      <t>E)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Presentación de una buena práctica del centro</t>
    </r>
  </si>
  <si>
    <r>
      <t>F)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Propuesta de objetivos y PAP para el curso siguiente</t>
    </r>
  </si>
  <si>
    <t>Reflexión y planificación</t>
  </si>
  <si>
    <t>Objetivo</t>
  </si>
  <si>
    <t>7C</t>
  </si>
  <si>
    <t>8C</t>
  </si>
  <si>
    <t>Indicadores</t>
  </si>
  <si>
    <t>Los datos se entran en las pestañas siguientes: equipo directivo e Inspección</t>
  </si>
  <si>
    <t>Los datos proceden de la hoja siguiente Resumen, en base a los datos introducidos en Equipo directivo e Inspección.</t>
  </si>
  <si>
    <t xml:space="preserve">INDICADOR:  9C Rendición de cuentas </t>
  </si>
  <si>
    <r>
      <t>INDICADOR:  13C Nivel de aplicación y calidad de las Actividades palanca mínimas exigidas para superar las dificultades y potenciar la satisfacción de aprender y enseñar</t>
    </r>
    <r>
      <rPr>
        <b/>
        <sz val="12"/>
        <color rgb="FF3C7483"/>
        <rFont val="Calibri Light"/>
        <family val="2"/>
      </rPr>
      <t>.</t>
    </r>
  </si>
  <si>
    <t>Información procedente de las fichas de las AP</t>
  </si>
  <si>
    <t>D</t>
  </si>
  <si>
    <t>E</t>
  </si>
  <si>
    <t>13C</t>
  </si>
  <si>
    <t>Nivel de aplicación y calidad</t>
  </si>
  <si>
    <r>
      <t>Para la simulación del curso estimar las cifras y rellenar las casillas en blanco. Los objetivos estan recogidos en la ficha de cada indicador como C</t>
    </r>
    <r>
      <rPr>
        <i/>
        <sz val="11"/>
        <color theme="1"/>
        <rFont val="Calibri"/>
        <family val="2"/>
        <scheme val="minor"/>
      </rPr>
      <t xml:space="preserve">riterio referencial </t>
    </r>
    <r>
      <rPr>
        <sz val="11"/>
        <color theme="1"/>
        <rFont val="Calibri"/>
        <family val="2"/>
        <scheme val="minor"/>
      </rPr>
      <t>.</t>
    </r>
  </si>
  <si>
    <t>Se autocalcula</t>
  </si>
  <si>
    <t>Se autocalcula todas las casillas en base a la valoración, en las dos hojas siguientes,  del Equipo directivo y La Inspección.</t>
  </si>
  <si>
    <t>Los datos proceden de la  siguiente: Equipo directivo</t>
  </si>
  <si>
    <t>Los datos proceden de la hoja: Inspección</t>
  </si>
  <si>
    <t>Participación, marcar con una X</t>
  </si>
  <si>
    <t>En este caso, la entrada de datos está bloqueada porque la información ya se ha introducido en las hojas de trabajo:  Resumen, equipo directivo e inspección 7y8C</t>
  </si>
  <si>
    <t>En este caso,  los objetivos se consideran  en las hojas de trabajo:  Resumen, equipo directivo e inspección 7y8C</t>
  </si>
  <si>
    <r>
      <t>B)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Evaluación PAP</t>
    </r>
  </si>
  <si>
    <r>
      <t>C)</t>
    </r>
    <r>
      <rPr>
        <sz val="7"/>
        <color theme="1"/>
        <rFont val="Times New Roman"/>
        <family val="1"/>
      </rPr>
      <t xml:space="preserve">      </t>
    </r>
    <r>
      <rPr>
        <sz val="12"/>
        <color theme="1"/>
        <rFont val="Calibri Light"/>
        <family val="2"/>
      </rPr>
      <t>Evaluación del cumplimiento de los compromisos</t>
    </r>
  </si>
  <si>
    <r>
      <t>D)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Calibri Light"/>
        <family val="2"/>
      </rPr>
      <t>Evaluación de progreso en los objetivos singulares y comunes</t>
    </r>
  </si>
  <si>
    <r>
      <t>A)</t>
    </r>
    <r>
      <rPr>
        <sz val="7"/>
        <color theme="1"/>
        <rFont val="Times New Roman"/>
        <family val="1"/>
      </rPr>
      <t xml:space="preserve">     </t>
    </r>
    <r>
      <rPr>
        <sz val="12"/>
        <color theme="1"/>
        <rFont val="Calibri Light"/>
        <family val="2"/>
      </rPr>
      <t>Valoración sintética de la aplicación de PROA+ durante el curso</t>
    </r>
  </si>
  <si>
    <t>Dinámica interna</t>
  </si>
  <si>
    <t>CALIDAD  (% medio)</t>
  </si>
  <si>
    <t>Utilidad Global</t>
  </si>
  <si>
    <t>2024/25</t>
  </si>
  <si>
    <t>2025/26</t>
  </si>
  <si>
    <t>2026/27</t>
  </si>
  <si>
    <t>A/B x 100</t>
  </si>
  <si>
    <t xml:space="preserve">CÁLCULO </t>
  </si>
  <si>
    <t xml:space="preserve">% Nivel de desempeño </t>
  </si>
  <si>
    <t>INDICADOR: 2C      % de alumnado en situación de vulnerabilidad que recibe acompañamiento y orientación, y se ha formalizado un compromiso /acuerdo educativo</t>
  </si>
  <si>
    <t>Para el cálculo cumplimentar la casillas en blanco</t>
  </si>
  <si>
    <t>Número de alumnado vulnerable con acompañamiento</t>
  </si>
  <si>
    <t>Número total de alumnado vulnerable</t>
  </si>
  <si>
    <t>Número de alumnado vulnerable con acuerdo pedagógico</t>
  </si>
  <si>
    <t>(A/C+B/C)/2*100</t>
  </si>
  <si>
    <t>2C</t>
  </si>
  <si>
    <t>100-A/B x 100</t>
  </si>
  <si>
    <t>1. Descripción del proceso de elaboración previsto.</t>
  </si>
  <si>
    <t>2. Descripción del entorno y características del centro.</t>
  </si>
  <si>
    <t>3. Perfil de la diversidad del alumnado.</t>
  </si>
  <si>
    <t>4. Planteamiento institucional del centro.</t>
  </si>
  <si>
    <t>5. Diagnosis general de centro</t>
  </si>
  <si>
    <t>6. Análisis e interpretación del DAFO: formulación de objetivos.</t>
  </si>
  <si>
    <t>7. Objetivos, sus indicadores de progreso y la definición de indicador</t>
  </si>
  <si>
    <t>8. Plan global a medio plazo: Mapa estratégico</t>
  </si>
  <si>
    <t>9. Plan global a medio plazo: Marco de Planificación</t>
  </si>
  <si>
    <t>10. Desarrollo y seguimiento.</t>
  </si>
  <si>
    <t>11. Proceso de selección de AP.</t>
  </si>
  <si>
    <t>12. Plan de Actividades Palanca.</t>
  </si>
  <si>
    <t>Inspección de educación</t>
  </si>
  <si>
    <t>Casillas a cumplimentar</t>
  </si>
  <si>
    <t>Gradación de 0 a 3 (utilizar rúbrica)</t>
  </si>
  <si>
    <t xml:space="preserve">% de integración en el PEC </t>
  </si>
  <si>
    <t>% de integración en la PGA</t>
  </si>
  <si>
    <t>% de integración en la Memòria anual</t>
  </si>
  <si>
    <t>Fórmula:  (A+B)/2</t>
  </si>
  <si>
    <t>7C DISEÑO PEM y PAP</t>
  </si>
  <si>
    <t>PEM Y PAP</t>
  </si>
  <si>
    <t>8C   Nivel de INTEGRACIÓN DOC DEL CENTRO</t>
  </si>
  <si>
    <t xml:space="preserve"> VALORACIÓN =&gt;</t>
  </si>
  <si>
    <t xml:space="preserve">CURSO: </t>
  </si>
  <si>
    <t>CURSO:</t>
  </si>
  <si>
    <t>8C Integración del Plan estratégico de mejora (PEM) y del Plan de Actividades palanca (PAP) en el Proyecto educativo de centro, Programación general anual y Memoria de final de curso</t>
  </si>
  <si>
    <t>7C Diseño del Plan estratégico de mejora (PEM) y del Plan de Actividades palanca (PAP)</t>
  </si>
  <si>
    <t>Cumplimentar las casillas de color =&gt;</t>
  </si>
  <si>
    <t>Valoración del Equipo directivo</t>
  </si>
  <si>
    <t>1. GRADO DE CUMPLIMENTACIÓN</t>
  </si>
  <si>
    <t xml:space="preserve">2. CALIDAD DE LA CUMPLIMENTACIÓN </t>
  </si>
  <si>
    <t>3. UTILIDAD para la mejora, toma de decisiones del curso siguiente y la dinámica interna del centro</t>
  </si>
  <si>
    <t xml:space="preserve"> (A)</t>
  </si>
  <si>
    <t>(B)</t>
  </si>
  <si>
    <t>(C)</t>
  </si>
  <si>
    <t xml:space="preserve">Fórmula= (A+B+C)/3 </t>
  </si>
  <si>
    <t>Valoración de la Inspección de Educación</t>
  </si>
  <si>
    <t>(ED)</t>
  </si>
  <si>
    <t>(IdE)</t>
  </si>
  <si>
    <t>Fórmula = (ED+IdE)/2</t>
  </si>
  <si>
    <r>
      <t xml:space="preserve">% Nivel de desempeño  según la </t>
    </r>
    <r>
      <rPr>
        <b/>
        <sz val="12"/>
        <color rgb="FF1F3763"/>
        <rFont val="Calibri Light"/>
        <family val="2"/>
      </rPr>
      <t>Inspección de Educación</t>
    </r>
    <r>
      <rPr>
        <sz val="12"/>
        <color rgb="FF1F3763"/>
        <rFont val="Calibri Light"/>
        <family val="2"/>
      </rPr>
      <t xml:space="preserve"> =&gt;</t>
    </r>
  </si>
  <si>
    <r>
      <t xml:space="preserve">% Nivel de desempeño  según la </t>
    </r>
    <r>
      <rPr>
        <b/>
        <sz val="12"/>
        <color rgb="FF1F3763"/>
        <rFont val="Calibri Light"/>
        <family val="2"/>
      </rPr>
      <t>equipo directivo</t>
    </r>
    <r>
      <rPr>
        <sz val="12"/>
        <color rgb="FF1F3763"/>
        <rFont val="Calibri Light"/>
        <family val="2"/>
      </rPr>
      <t xml:space="preserve"> =&gt;</t>
    </r>
  </si>
  <si>
    <r>
      <t xml:space="preserve">9C % Nivel de desempeño  según </t>
    </r>
    <r>
      <rPr>
        <b/>
        <sz val="12"/>
        <color rgb="FF1F3763"/>
        <rFont val="Calibri Light"/>
        <family val="2"/>
      </rPr>
      <t>equipo directivo y la inspección de educación</t>
    </r>
    <r>
      <rPr>
        <sz val="12"/>
        <color rgb="FF1F3763"/>
        <rFont val="Calibri Light"/>
        <family val="2"/>
      </rPr>
      <t xml:space="preserve"> =&gt;</t>
    </r>
  </si>
  <si>
    <t>7C % Nivel de desempeño  =&gt;</t>
  </si>
  <si>
    <t>8C % Nivel de desempeño  =&gt;</t>
  </si>
  <si>
    <t>Actividades palanca a considerar: AP230 a AP238, AP260 a AP262, y AP401 a AP414.</t>
  </si>
  <si>
    <t>Nº de AP mínimas</t>
  </si>
  <si>
    <t>2024/25:2 (CL+CM), 2025/26: 3 (CL+CM+CS); 2026/27: 4 (CL+CM+CS+1); 2027/28: 5 (CL+CM+CS+2);</t>
  </si>
  <si>
    <t>AP1 media del Nivel de aplicación y calidad</t>
  </si>
  <si>
    <t>AP2 media del Nivel de aplicación y calidad</t>
  </si>
  <si>
    <t>Código AP</t>
  </si>
  <si>
    <t>AP3 media del Nivel de aplicación y calidad</t>
  </si>
  <si>
    <t>AP4 media del Nivel de aplicación y calidad</t>
  </si>
  <si>
    <t>AP5 media del Nivel de aplicación y calidad</t>
  </si>
  <si>
    <t>(B+C+D+E+F)/A</t>
  </si>
  <si>
    <t>proa+2025</t>
  </si>
  <si>
    <t xml:space="preserve"> </t>
  </si>
  <si>
    <t>% de alumnado satisfecho con el proceso de aprendizaje</t>
  </si>
  <si>
    <t>% de profesorado satisfecho con el proceso de E/A</t>
  </si>
  <si>
    <t xml:space="preserve">Información procedente del formulario al alumnado </t>
  </si>
  <si>
    <t>Información procedente del formulario al profesorado</t>
  </si>
  <si>
    <r>
      <t xml:space="preserve">INDICADOR:  12C </t>
    </r>
    <r>
      <rPr>
        <b/>
        <sz val="12"/>
        <color rgb="FF1F3763"/>
        <rFont val="Calibri Light"/>
        <family val="2"/>
      </rPr>
      <t>SATISFACCIÓN EN ENSEÑAR (PROFESORADO) Y EN APRENDER (ALUMNADO)</t>
    </r>
  </si>
  <si>
    <t>(A+B)/2</t>
  </si>
  <si>
    <t>Planteamiento institucional</t>
  </si>
  <si>
    <t>Plan global a medio plazo</t>
  </si>
  <si>
    <t xml:space="preserve">Objetivos e indicadores </t>
  </si>
  <si>
    <t>Desarrollo y seguimiento</t>
  </si>
  <si>
    <t>Plan de actividades palanca</t>
  </si>
  <si>
    <t>Consultar rúbrica para establecer la gradación</t>
  </si>
  <si>
    <t>RdC1</t>
  </si>
  <si>
    <t>RdC2</t>
  </si>
  <si>
    <t xml:space="preserve">RdC3 </t>
  </si>
  <si>
    <t>RdC4</t>
  </si>
  <si>
    <t>RdC3</t>
  </si>
  <si>
    <t>RdC</t>
  </si>
  <si>
    <t>Integración en el PEC</t>
  </si>
  <si>
    <t>Excelente (100%-75%)</t>
  </si>
  <si>
    <t>Satisfactorio</t>
  </si>
  <si>
    <t>(74% -50%)</t>
  </si>
  <si>
    <t>Mejorable</t>
  </si>
  <si>
    <t>(49% -25%)</t>
  </si>
  <si>
    <t>Insatisfactorio</t>
  </si>
  <si>
    <t>24% - 0%)</t>
  </si>
  <si>
    <t>El documento recoge todos los aspectos relevantes de la Misión, Visión y Valores del centro</t>
  </si>
  <si>
    <t>El documento recoge gran parte de los aspectos relevantes de la Misión, Visión y Valores del centro</t>
  </si>
  <si>
    <t>El documento refleja algunos de los aspectos relevantes de la Misión, Visión y Valores del centro</t>
  </si>
  <si>
    <t>El documento no recoge los aspectos relevantes de la Misión, Visión y Valores del centro</t>
  </si>
  <si>
    <t xml:space="preserve">Todos los objetivos PROA+ seleccionados y las estrategias están incluidos en el PEC </t>
  </si>
  <si>
    <t>Casi todos los objetivos PROA+ seleccionados y las estrategias con las que se trabajarán están incluidos en el PEC</t>
  </si>
  <si>
    <t>Algunos objetivos PROA+ seleccionados y las estrategias con las que se trabajarán están incluidos en el PEC</t>
  </si>
  <si>
    <t>Los objetivos PROA+ seleccionados y las estrategias con las que se trabajarán no están incluidos en el Proyecto educativo del centro</t>
  </si>
  <si>
    <t>Todos los objetivos singulares del centro y los indicadores con los que se medirá su grado de consecución están alineados con el PEM y, por lo tanto, con el Proyecto educativo de centro</t>
  </si>
  <si>
    <t>Casi todos los objetivos singulares del centro y los indicadores con los que se medirá su grado de consecución están alineados con el PEM y, por lo tanto, con el Proyecto educativo de centro</t>
  </si>
  <si>
    <t>Algunos objetivos singulares del centro y los indicadores con los que se medirá su grado de consecución están alineados con el PEM y, por lo tanto, con el Proyecto educativo de centro</t>
  </si>
  <si>
    <t>Los objetivos singulares del centro y los indicadores con los que se medirá su grado de consecución no están alineados con el PEM y, por lo tanto, tampoco con el  Proyecto educativo de centro</t>
  </si>
  <si>
    <t>El desarrollo y seguimiento del PEM está contemplado en el PEC</t>
  </si>
  <si>
    <t xml:space="preserve">El desarrollo y seguimiento del PEM está contemplado mayoritariamente en el PEC </t>
  </si>
  <si>
    <t>El desarrollo y seguimiento del PEM está contemplado parcialmente en el PEC</t>
  </si>
  <si>
    <t>El desarrollo y seguimiento del PEM no está contemplado en el PEC</t>
  </si>
  <si>
    <t>Todas las Actividades palanca seleccionadas para el plan anual están incluidas en las acciones, tareas o actividades planificadas en la PGA</t>
  </si>
  <si>
    <t>La mayoría de las Actividades palanca seleccionadas para el plan anual están incluidas en las acciones, tareas o actividades planificadas en la PGA</t>
  </si>
  <si>
    <t>Algunas de las Actividades palanca seleccionadas para el plan anual están incluidas en las acciones, tareas o actividades planificadas en la PGA</t>
  </si>
  <si>
    <t>Las Actividades palanca seleccionadas para el plan anual no están incluidas en las acciones, tareas o actividades planificadas en la PGA</t>
  </si>
  <si>
    <t>Integración en la PGA</t>
  </si>
  <si>
    <t>Integración en la Memoria anual</t>
  </si>
  <si>
    <t>Se valora específicamente en un apartado de la Memoria todos los elementos de la RdC1</t>
  </si>
  <si>
    <t>Se valora de forma general en algunos apartados de la Memoria los elementos de la RdC1</t>
  </si>
  <si>
    <t>Se percibe a través de algunos apartados de la Memoria elementos de la RdC1</t>
  </si>
  <si>
    <t>No se incluye en la Memoria una valoración específica  los elementos de la RdC1</t>
  </si>
  <si>
    <t>Se valora específicamente en un apartado de la Memoria todos los elementos de la RdC2</t>
  </si>
  <si>
    <t>Se valora de forma general en algunos apartados de la Memoria los elementos de la RdC2</t>
  </si>
  <si>
    <t>Se percibe a través de algunos apartados de la Memoria elementos de la RdC2</t>
  </si>
  <si>
    <t>No se incluye en la Memoria una valoración específica  los elementos de la RdC2</t>
  </si>
  <si>
    <t>Se valora específicamente en un apartado de la Memoria todos los elementos de la RdC3</t>
  </si>
  <si>
    <t>Se valora de forma general en algunos apartados de la Memoria los elementos de la RdC3</t>
  </si>
  <si>
    <t>Se percibe a través de algunos apartados de la Memoria elementos de la RdC3</t>
  </si>
  <si>
    <t>No se incluye en la Memoria una valoración específica  los elementos de la RdC3</t>
  </si>
  <si>
    <t>Se valora específicamente en un apartado de la Memoria todos  los elementos singulares de la RdC4</t>
  </si>
  <si>
    <t>Se valora de forma general en algunos apartados de los elementos singulares de la RdC4</t>
  </si>
  <si>
    <t>Se percibe a través de algunos apartados de la Memoria elementos singulares de la RdC4</t>
  </si>
  <si>
    <t>No se incluye en la Memoria una valoración específica  de los elementos singulares de la RdC4</t>
  </si>
  <si>
    <t>RÚBRICAS</t>
  </si>
  <si>
    <t>Muy Satisfactorio (3)</t>
  </si>
  <si>
    <t>Satisfactorio (2)</t>
  </si>
  <si>
    <t>Mejorable (1)</t>
  </si>
  <si>
    <t>Inadecuado (0)</t>
  </si>
  <si>
    <t>Recoge los cuatro aspectos mínimos y define los responsables, las fases y el momento de su realización, y los procesos de sensibilización y participación están claramente explicados</t>
  </si>
  <si>
    <t>Recoge los cuatro aspectos mínimos y define los responsables, las fases y el momento de su realización, pero los procesos de sensibilización y participación no están claramente explicados</t>
  </si>
  <si>
    <t>Recoge tres aspectos mínimos y define los responsables de su realización, y los procesos de sensibilización y participación están explicados de forma insuficiente o no lo están</t>
  </si>
  <si>
    <t xml:space="preserve">Recoge dos o menos aspectos mínimos con o sin definir, y los procesos de sensibilización y participación no están explicados </t>
  </si>
  <si>
    <t>Incluye al menos seis aspectos de los mínimos establecidos y desarrolla su relación con el entorno. El lector se sitúa perfectamente en el entorno y en el centro</t>
  </si>
  <si>
    <t>Incluye al menos entre cuatro y cinco aspectos de los mínimos establecidos y desarrolla su relación con el entorno. El lector se sitúa perfectamente en el entorno y en el centro</t>
  </si>
  <si>
    <t>Incluye al menos entre cuatro y cinco aspectos de los mínimos establecidos y desarrolla su relación con el entorno de forma esquemática. El lector se sitúa en el entorno y en el centro con dificultad.</t>
  </si>
  <si>
    <t>Incluye tres aspectos o menos cumplimentados de forma esquemática sin desarrollar su relación con el entorno. El lector no se sitúa en el entorno y en el centro.</t>
  </si>
  <si>
    <t>Señala todos los aspectos del perfil, con número de alumnado y porcentajes y realiza una síntesis completa de identificación del perfil del alumnado con observaciones relevantes en cada apartado, incluyendo una definición completa de los intereses y potencialidades del alumnado</t>
  </si>
  <si>
    <t>Señala todos los aspectos del perfil, con número de alumnado y porcentajes y realiza una síntesis completa de identificación del perfil del alumnado, pero no incluye observaciones relevantes en cada apartado  o incluye observaciones poco relevantes, con una definición básica de los intereses y potencialidades del alumnado</t>
  </si>
  <si>
    <t>Señala todos los aspectos del perfil, solo con número de alumnado o solo con porcentajes, y realiza una síntesis superficial de identificación del perfil del alumnado, pero no incluye observaciones relevantes en cada apartado o incluye observaciones poco relevantes, con una definición insuficiente de los intereses y potencialidades del alumnado</t>
  </si>
  <si>
    <t>Señala todos o casi todos los aspectos del perfil, solo con número de alumnado o solo con porcentajes, y no realiza una síntesis de identificación del perfil del alumnado, y no incluye observaciones relevantes en cada apartado, sin definición de los intereses y potencialidades del alumnado</t>
  </si>
  <si>
    <t>La misión, visión y valores es coherente con su definición y ha sido consensuada y realizada por toda la comunidad educativa.</t>
  </si>
  <si>
    <t>La misión, visión y valores es coherente con su definición y ha sido consensuada y realizada por el claustro de profesorado sin un proceso adecuado de participación.</t>
  </si>
  <si>
    <t>Alguno de los componentes, Misión, Visión o Valores, no es coherente con la definición del centro o ha sido elaborada por el equipo directivo</t>
  </si>
  <si>
    <t>La misión, visión y valores no son coherente con su definición.</t>
  </si>
  <si>
    <t>Se han utilizado al menos cuatro aspectos mínimos y no más de seis. Existe coherencia entre el DAFO y la definición del centro, el cuestionario de escuelas inclusivas y el perfil del alumnado, y se recogen datos de toda la comunidad educativa. Los ítems están bien clasificados.</t>
  </si>
  <si>
    <t>Se han utilizado al menos cuatro y no más de diez aspectos. Existe coherencia entre el DAFO y el cuestionario de escuelas inclusivas y el perfil del alumnado, y se recogen datos del claustro de profesorado y la familia o el alumnado. La mayoría de los ítems están bien clasificados</t>
  </si>
  <si>
    <t>Se han utilizado menos de cuatro aspectos en tres de los cuatro apartados del DAFO y no reflejan lo aportado por el cuestionario de escuelas inclusivas y el perfil del alumnado. Solo ha participado el claustro en su elaboración. Un 30% de los ítems están mal clasificados</t>
  </si>
  <si>
    <t>Tras el DAFO, se realiza un análisis detallado con las conclusiones más relevantes, a partir de la matriz DAFO y se formulan los objetivos singulares, que son coherentes con sus conclusiones (5.2.2). Se alinean correctamente y de forma coherente con alguno de los objetivos intermedios PROA+, así como con alguno de los facilitadores y de los de recursos</t>
  </si>
  <si>
    <t>Tras el DAFO, se realiza un análisis relevante, sin matriz DAFO.</t>
  </si>
  <si>
    <t>Los objetivos singulares son coherentes con las conclusiones del DAFO (5.2.2). Se alinean correctamente y de forma coherente con alguno de los objetivos intermedios PROA+, así como con alguno de los facilitadores o de los de recursos</t>
  </si>
  <si>
    <t>Tras el DAFO, se realiza un análisis superficial, sin matriz DAFO o no hay análisis.</t>
  </si>
  <si>
    <t>Los objetivos singulares son coherentes con las conclusiones del DAFO (5.2.2). Se alinean correctamente y de forma coherente solo con alguno de los objetivos intermedios PROA+, o no existe una correspondencia adecuada con los facilitadores o de recursos escogidos</t>
  </si>
  <si>
    <t>Tras el DAFO, no se realiza ningún análisis. No hay matriz DAFO.</t>
  </si>
  <si>
    <t>Los objetivos singulares presentados no son coherentes con los establecidos en las conclusiones del DAFO (5.2.2). Se alinean de forma incoherente con objetivos PROA+, o no se alinea con ninguno de los intermedios</t>
  </si>
  <si>
    <t>Presenta un máximo de tres objetivos singulares de los que alguno no procede del apartado 5.2.2., con un número excesivo o insuficiente de indicadores. Los indicadores definidos no son adecuados para medir el objetivo propuesto o para algún objetivo singular no hay ningún indicador que mida su grado de consecución.</t>
  </si>
  <si>
    <t>Se incluye el mapa estratégico completo y existe coherencia entre sus apartados, con los objetivos singulares y el DAFO. Se identifican las estrategias de forma coherente con el objetivo PROA+ y se detallan los recursos necesarios</t>
  </si>
  <si>
    <t>Se incluye el mapa estratégico completo y existe coherencia entre sus apartados, con los objetivos singulares y el DAFO. Se identifican las estrategias de forma coherente con el objetivo PROA+ pero no se detallan los recursos necesarios</t>
  </si>
  <si>
    <t>Se incluye el mapa estratégico completo y existe coherencia entre sus apartados, con los objetivos singulares y el DAFO. Se identifican las estrategias de forma poco coherente con el objetivo PROA+ y no se detallan adecuadamente los recursos necesarios</t>
  </si>
  <si>
    <t>Se incluye el mapa estratégico, pero está incompleto o es incoherente, con el objetivo PROA+ y no se detallan los recursos necesarios</t>
  </si>
  <si>
    <t>El marco de planificación contempla las conclusiones obtenidas en los cuestionarios de escuela inclusiva escogiendo los indicadores con las puntuaciones que lo justifica y se propone una Actividad palanca para cada una de las dimensiones</t>
  </si>
  <si>
    <t>El marco de planificación contempla las conclusiones obtenidas en los cuestionarios de escuela inclusiva escogiendo los indicadores con las puntuaciones que lo justifica y se propone una Actividad palanca solo para una de las dimensiones</t>
  </si>
  <si>
    <t>Los indicadores escogidos no contemplan las conclusiones obtenidas en los cuestionarios para todas las subdimensiones con puntuaciones que no lo justifica y se proponen Actividades palanca poco coherentes</t>
  </si>
  <si>
    <t>No se cumplimentan todos los indicadores de todas las subdimensiones o las Actividades palanca incluidas no se corresponden con las necesidades detectadas en el cuestionario</t>
  </si>
  <si>
    <t>Describe el proceso de paso del PEM al PAP incluyendo la participación de todos los sectores educativos y el orden de intervención. Establece de forma adecuada todos los pasos de los procesos de seguimiento y rendición de cuentas</t>
  </si>
  <si>
    <t>Describe el proceso de paso del PEM al PAP incluyendo la participación de todos los sectores educativos y el orden de intervención. Establece de los pasos de los procesos de seguimiento y rendición de cuentas de forma esquemática</t>
  </si>
  <si>
    <t>Describe el proceso de paso del PEM al PAP sin incluir la participación de todos los sectores educativos y el orden de intervención. Establece de los pasos de los procesos de seguimiento y rendición de cuentas de forma incompleta</t>
  </si>
  <si>
    <t>No describe el proceso de paso del PEM al PAP o no establece los pasos necesarios de seguimiento y rendición de cuentas</t>
  </si>
  <si>
    <t>Expone en el PAP la selección de AP vinculada con los objetivos singulares con sus indicadores, las estrategias PROA+ e incluye los otros planes o programas desarrollados en el centro.</t>
  </si>
  <si>
    <t>Las fichas de cada AP incluyen todos los datos necesarios: responsable, destinatarios, temporización, ….</t>
  </si>
  <si>
    <t>Expone en el PAP la selección de AP vinculada con los objetivos singulares con sus indicadores, las estrategias PROA+ sin incluir los otros planes o programas desarrollados en el centro.</t>
  </si>
  <si>
    <t>Expone en el PAP la selección de AP vinculada con los objetivos singulares, pero sin los indicadores. Algunas estrategias PROA+ no son adecuadas.</t>
  </si>
  <si>
    <t>Las fichas de cada AP incluyen casi todos los datos necesarios: responsable, destinatarios, temporización, ….</t>
  </si>
  <si>
    <t>La selección de las AP no se corresponde con los objetivos singulares de centro ni las necesidades detectadas.</t>
  </si>
  <si>
    <t>No hay fichas de cada AP o   incluyen solo algunos datos necesarios: responsable, destinatarios, temporización, ….</t>
  </si>
  <si>
    <t>Se ha utilizado entre dos y tres aspectos en cada apartado el DAFO y se detectan incoherencias con la información que se conoce del centro. Sólo se han recogido datos del profesorado. Más del 50% de los ítems están mal clasificados</t>
  </si>
  <si>
    <t>Presenta un máximo de 3 objetivos singulares procedentes del 5.2.2., con un máximo de 3 indicadores por objetivo singular. Los indicadores son fáciles de obtener y de entender. Los indicadores recogen aspectos cualitativos o cuantitativos y miden todo o algún aspecto del objetivo singular.
Todos los indicadores disponen de ficha de definición</t>
  </si>
  <si>
    <t>Presenta un máximo de 3 objetivos singulares procedentes del 5.2.2., con un máximo de 3 indicadores por objetivo singular. Los indicadores son fáciles de obtener y de entender, pero no todos recogen aspectos cualitativos o cuantitativos, no todos miden el objetivo sino procesos o recursos. Todos los indicadores disponen de ficha de definición.</t>
  </si>
  <si>
    <t>Presenta un número inadecuado de objetivos singulares (menos de 2 o más de 3) procedentes del 5.2.2., o alguno de ellos no aparecía en dicho apartado, con un máximo de 3 indicadores por objetivo singular. No todos los indicadores son fáciles de obtener y de entender y no recogen aspectos cualitativos o cuantitativos. No todos los indicadores son fáciles de obtener y de entender y no recogen aspectos cualitativos o cuantitativos. No todos miden el objetivo sino procesos o recursos.
Todos los indicadores disponen de ficha de definición.</t>
  </si>
  <si>
    <t>Incluye entre 5 y 6 criterios de selección de AP (impacto, amplitud, objetivos, recursos, tiempo necesario para el impacto y el marco de planificación, u otros criterios adecuados establecidos por el centro) y se hace alusión a la presentación y el debate en la comunidad educativa de la selección de AP. Los criterios se aplican a todas las AP que desarrollan las estrategias establecidas por el centro para conseguir los objetivos en el Mapa estratégico. Se distingue entre las fases de preselección y de selección final de AP. El número resultante está justificado</t>
  </si>
  <si>
    <t>Incluye entre 5 y 6 criterios de selección de AP (impacto, amplitud, objetivos, recursos, tiempo necesario para el impacto y el marco de planificación) y se hace alusión a la presentación y el debate en el claustro del profesorado de la selección de AP. Los criterios se aplican a algunas de las AP que desarrollan las estrategias establecidas. Se distingue entre las fases de preselección y de selección final de AP. El número resultante no está justificado o no parece adecuado</t>
  </si>
  <si>
    <t>Incluye entre 4 y 3 criterios de selección de AP (impacto, amplitud, objetivos, recursos, tiempo necesario para el impacto y el marco de planificación, u otros criterios adecuados establecidos por el centro) y no consta presentación y debate para la selección de AP. Los criterios se aplican a algunas de las AP que desarrollan las estrategias establecidas. No se distingue entre las fases de preselección y de selección final de AP. El número resultante no está justificado o no parece adecuado</t>
  </si>
  <si>
    <t xml:space="preserve">Incluye 2 o menos criterios de selección de AP (impacto, amplitud, objetivos, recursos, tiempo necesario para el impacto y el marco de planificación) y no hace alusión a la presentación y el debate en ningún sector de la comunidad educativa de la selección de AP. El proceso no es útil para seleccionar las actividades palanca más adecuadas para conseguir los objetivos singulares. </t>
  </si>
  <si>
    <t>RÚBRICA</t>
  </si>
  <si>
    <t>2027/28</t>
  </si>
  <si>
    <t>CUMPLIMIENTO DE COMPROMISOS</t>
  </si>
  <si>
    <t>% ponderación</t>
  </si>
  <si>
    <t>% nivel de desempeño</t>
  </si>
  <si>
    <t>% objetivo</t>
  </si>
  <si>
    <t>% de logro del objetivo</t>
  </si>
  <si>
    <t xml:space="preserve"> CUMPLIMIENTO DE COMPROMISOS</t>
  </si>
  <si>
    <t>RdC4=&gt;</t>
  </si>
  <si>
    <t>A1. Actividades de apoyo al alumnado con dificultades para el aprendizaje (Estrategia 1 y 2)</t>
  </si>
  <si>
    <t>1C.Identificar al alumnado con dificultades y mínimas condiciones de educabilidad</t>
  </si>
  <si>
    <t>2C.Acompañar y orientar, compromiso educativo e integrar educación formal, no formal e informal</t>
  </si>
  <si>
    <t>3C.Refuerzo en horario escolar y/o actividades complementarias y/o extraescolares PROA+ o asimilables CCAA</t>
  </si>
  <si>
    <r>
      <t xml:space="preserve">4C.Grupos sin segregación interna </t>
    </r>
    <r>
      <rPr>
        <b/>
        <sz val="10"/>
        <color rgb="FF000000"/>
        <rFont val="Calibri Light"/>
        <family val="2"/>
      </rPr>
      <t>(</t>
    </r>
    <r>
      <rPr>
        <sz val="10"/>
        <color rgb="FF000000"/>
        <rFont val="Calibri Light"/>
        <family val="2"/>
      </rPr>
      <t>todos los centros PROA+)</t>
    </r>
  </si>
  <si>
    <t>A2. Mejorar la estabilidad y calidad de los profesionales (Estrategia 5)</t>
  </si>
  <si>
    <t>5C. % Profesorado que quiere continuar en el centro</t>
  </si>
  <si>
    <t>6C. % Profesorado que participa en formación derivada del PROA+  (≥ 35h formación x curso)</t>
  </si>
  <si>
    <t>A3. Actividades y compromisos de gestión de centro (Estrategia 5)</t>
  </si>
  <si>
    <t xml:space="preserve">7C.Diseño Plan estratégico de mejora </t>
  </si>
  <si>
    <t>8C.Integrar el programa PROA+ en el PEC, NOF/ROC/ROF…,PGA y Memoria anual</t>
  </si>
  <si>
    <t>9C. Rendición de cuentas ante la Comisión seguimiento, Consejo escolar y Claustro</t>
  </si>
  <si>
    <t>A4. Desarrollar las Actitudes docentes en el centro (Estrategia 3)</t>
  </si>
  <si>
    <t>10C.Monitorizar la existencia de expectativas positivas para todo el alumnado</t>
  </si>
  <si>
    <t>11C.Desarrollar un clima inclusivo para el aprendizaje e igualdad</t>
  </si>
  <si>
    <t>12C.Evidenciar el progreso de la satisfacción de Aprender y Enseñar</t>
  </si>
  <si>
    <t>A5. Actividades de mejora del proceso E/A. Competencias esenciales (Estrategia 4)</t>
  </si>
  <si>
    <t xml:space="preserve">13C.Aplicar Actividades palanca para superar las dificultades y potenciar la satisfacción de aprender y enseñar </t>
  </si>
  <si>
    <t>12C</t>
  </si>
  <si>
    <t>CURSO 2024/25</t>
  </si>
  <si>
    <t>GLOBAL   2024/25</t>
  </si>
  <si>
    <t>CURSO 2025/26</t>
  </si>
  <si>
    <t>CURSO 2026/27</t>
  </si>
  <si>
    <t>GLOBAL   2025/26</t>
  </si>
  <si>
    <t>GLOBAL   2026/27</t>
  </si>
  <si>
    <t xml:space="preserve"> 2024/25</t>
  </si>
  <si>
    <t xml:space="preserve"> 2025/26</t>
  </si>
  <si>
    <t xml:space="preserve"> 2026/27</t>
  </si>
  <si>
    <t>CURSO 2027/28</t>
  </si>
  <si>
    <t>GLOBAL   2027/28</t>
  </si>
  <si>
    <t>CL+CM</t>
  </si>
  <si>
    <t>CL+CM+CS</t>
  </si>
  <si>
    <t>CL+CM+CS+1</t>
  </si>
  <si>
    <t>CL+CM+CS+2</t>
  </si>
  <si>
    <r>
      <t xml:space="preserve">Objetivos           </t>
    </r>
    <r>
      <rPr>
        <b/>
        <sz val="8"/>
        <color rgb="FF000000"/>
        <rFont val="Calibri Light"/>
        <family val="2"/>
      </rPr>
      <t xml:space="preserve">      </t>
    </r>
    <r>
      <rPr>
        <b/>
        <sz val="10"/>
        <color rgb="FF3C7483"/>
        <rFont val="Calibri Light"/>
        <family val="2"/>
      </rPr>
      <t>Centros PROA+ itinerario  “</t>
    </r>
    <r>
      <rPr>
        <b/>
        <sz val="10"/>
        <color rgb="FFFF0000"/>
        <rFont val="Calibri Light"/>
        <family val="2"/>
      </rPr>
      <t>D</t>
    </r>
    <r>
      <rPr>
        <b/>
        <sz val="10"/>
        <color rgb="FF3C7483"/>
        <rFont val="Calibri Light"/>
        <family val="2"/>
      </rPr>
      <t>”</t>
    </r>
    <r>
      <rPr>
        <b/>
        <sz val="8"/>
        <color rgb="FF3C7483"/>
        <rFont val="Calibri Light"/>
        <family val="2"/>
      </rPr>
      <t xml:space="preserve">  </t>
    </r>
    <r>
      <rPr>
        <b/>
        <sz val="10"/>
        <color rgb="FF3C7483"/>
        <rFont val="Calibri Light"/>
        <family val="2"/>
      </rPr>
      <t xml:space="preserve">                                                                           </t>
    </r>
  </si>
  <si>
    <t>Atención!!, para que los cálculos de la tabla sean correctos se han de cumplimentar % de objetivos y el % del nivel de desempeño establecido a partir de la percepción compartida del 10c y 11C, al igual que se han de cumplimentar los datos primarios de todos los indicadores sea cual sea su forma de obtención.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</si>
</sst>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color theme="1"/>
      <name val="Calibri"/>
      <family val="2"/>
      <scheme val="minor"/>
    </font>
    <font>
      <b/>
      <sz val="12"/>
      <color rgb="FF3C7483"/>
      <name val="Calibri Light"/>
      <family val="2"/>
    </font>
    <font>
      <sz val="12"/>
      <color theme="1"/>
      <name val="Calibri Light"/>
      <family val="2"/>
    </font>
    <font>
      <sz val="11"/>
      <color rgb="FF1F4E79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rgb="FF1F3763"/>
      <name val="Calibri Light"/>
      <family val="2"/>
    </font>
    <font>
      <b/>
      <sz val="12"/>
      <color rgb="FF215868"/>
      <name val="Calibri Light"/>
      <family val="2"/>
    </font>
    <font>
      <b/>
      <sz val="12"/>
      <color rgb="FF1F3763"/>
      <name val="Calibri Light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0"/>
      <color rgb="FF002060"/>
      <name val="Calibri Light"/>
      <family val="2"/>
    </font>
    <font>
      <sz val="10"/>
      <color rgb="FF002060"/>
      <name val="Calibri Light"/>
      <family val="2"/>
    </font>
    <font>
      <b/>
      <sz val="11"/>
      <color theme="4" tint="-0.249977111117893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rgb="FF002060"/>
      <name val="Calibri Light"/>
      <family val="2"/>
    </font>
    <font>
      <b/>
      <sz val="11"/>
      <color rgb="FF002060"/>
      <name val="Calibri Light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7"/>
      <color theme="1"/>
      <name val="Times New Roman"/>
      <family val="1"/>
    </font>
    <font>
      <sz val="10"/>
      <color rgb="FF1F4E79"/>
      <name val="Calibri Light"/>
      <family val="2"/>
    </font>
    <font>
      <b/>
      <sz val="10"/>
      <color rgb="FF1F4E79"/>
      <name val="Calibri Light"/>
      <family val="2"/>
    </font>
    <font>
      <b/>
      <sz val="12"/>
      <color theme="1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0"/>
      <color theme="1"/>
      <name val="Calibri Light"/>
      <family val="2"/>
    </font>
    <font>
      <sz val="11"/>
      <color theme="0" tint="-0.499984740745262"/>
      <name val="Calibri"/>
      <family val="2"/>
      <scheme val="minor"/>
    </font>
    <font>
      <b/>
      <sz val="10"/>
      <color rgb="FF1F4E79"/>
      <name val="Calibri"/>
      <family val="2"/>
      <scheme val="minor"/>
    </font>
    <font>
      <sz val="10"/>
      <color rgb="FF1F4E79"/>
      <name val="Calibri"/>
      <family val="2"/>
      <scheme val="minor"/>
    </font>
    <font>
      <b/>
      <sz val="10"/>
      <color rgb="FF000000"/>
      <name val="Calibri Light"/>
      <family val="2"/>
    </font>
    <font>
      <b/>
      <sz val="8"/>
      <color rgb="FF000000"/>
      <name val="Calibri Light"/>
      <family val="2"/>
    </font>
    <font>
      <b/>
      <sz val="10"/>
      <color rgb="FF3C7483"/>
      <name val="Calibri Light"/>
      <family val="2"/>
    </font>
    <font>
      <b/>
      <sz val="10"/>
      <color rgb="FFFF0000"/>
      <name val="Calibri Light"/>
      <family val="2"/>
    </font>
    <font>
      <b/>
      <sz val="8"/>
      <color rgb="FF3C7483"/>
      <name val="Calibri Light"/>
      <family val="2"/>
    </font>
    <font>
      <i/>
      <sz val="10"/>
      <color rgb="FF3C7483"/>
      <name val="Calibri Light"/>
      <family val="2"/>
    </font>
    <font>
      <sz val="10"/>
      <name val="Calibri Light"/>
      <family val="2"/>
    </font>
    <font>
      <b/>
      <i/>
      <sz val="10"/>
      <color rgb="FF3C7483"/>
      <name val="Calibri Light"/>
      <family val="2"/>
    </font>
    <font>
      <sz val="10"/>
      <color rgb="FF000000"/>
      <name val="Calibri Light"/>
      <family val="2"/>
    </font>
    <font>
      <sz val="10"/>
      <color rgb="FFC00000"/>
      <name val="Calibri Light"/>
      <family val="2"/>
    </font>
  </fonts>
  <fills count="23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6AA84F"/>
        <bgColor indexed="64"/>
      </patternFill>
    </fill>
    <fill>
      <patternFill patternType="solid">
        <fgColor rgb="FFF1C232"/>
        <bgColor indexed="64"/>
      </patternFill>
    </fill>
    <fill>
      <patternFill patternType="solid">
        <fgColor rgb="FFE6913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66FF66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theme="4" tint="0.59999389629810485"/>
      </left>
      <right style="medium">
        <color theme="4" tint="0.59999389629810485"/>
      </right>
      <top style="medium">
        <color theme="4" tint="0.59999389629810485"/>
      </top>
      <bottom style="medium">
        <color theme="4" tint="0.59999389629810485"/>
      </bottom>
      <diagonal/>
    </border>
    <border>
      <left style="thin">
        <color theme="4" tint="0.59999389629810485"/>
      </left>
      <right/>
      <top style="thin">
        <color theme="4" tint="0.59999389629810485"/>
      </top>
      <bottom style="thin">
        <color theme="4" tint="0.59999389629810485"/>
      </bottom>
      <diagonal/>
    </border>
    <border>
      <left/>
      <right/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4" tint="0.59999389629810485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/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theme="4" tint="0.59999389629810485"/>
      </left>
      <right/>
      <top/>
      <bottom style="thin">
        <color theme="4" tint="0.59999389629810485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medium">
        <color rgb="FFB4C6E7"/>
      </left>
      <right/>
      <top style="medium">
        <color rgb="FFB4C6E7"/>
      </top>
      <bottom style="medium">
        <color rgb="FFB4C6E7"/>
      </bottom>
      <diagonal/>
    </border>
    <border>
      <left style="medium">
        <color rgb="FF002060"/>
      </left>
      <right/>
      <top style="medium">
        <color rgb="FF002060"/>
      </top>
      <bottom style="medium">
        <color rgb="FFB4C6E7"/>
      </bottom>
      <diagonal/>
    </border>
    <border>
      <left/>
      <right/>
      <top style="medium">
        <color rgb="FF002060"/>
      </top>
      <bottom style="medium">
        <color rgb="FFB4C6E7"/>
      </bottom>
      <diagonal/>
    </border>
    <border>
      <left/>
      <right style="medium">
        <color rgb="FF002060"/>
      </right>
      <top style="medium">
        <color rgb="FF002060"/>
      </top>
      <bottom style="medium">
        <color rgb="FFB4C6E7"/>
      </bottom>
      <diagonal/>
    </border>
    <border>
      <left/>
      <right/>
      <top style="medium">
        <color indexed="64"/>
      </top>
      <bottom style="medium">
        <color rgb="FFB4C6E7"/>
      </bottom>
      <diagonal/>
    </border>
    <border>
      <left style="medium">
        <color rgb="FFB4C6E7"/>
      </left>
      <right/>
      <top/>
      <bottom style="medium">
        <color rgb="FFB4C6E7"/>
      </bottom>
      <diagonal/>
    </border>
    <border>
      <left style="medium">
        <color rgb="FF002060"/>
      </left>
      <right style="medium">
        <color rgb="FFB4C6E7"/>
      </right>
      <top/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 style="medium">
        <color rgb="FFB4C6E7"/>
      </top>
      <bottom style="medium">
        <color rgb="FFB4C6E7"/>
      </bottom>
      <diagonal/>
    </border>
    <border>
      <left style="medium">
        <color rgb="FFB4C6E7"/>
      </left>
      <right style="medium">
        <color rgb="FF002060"/>
      </right>
      <top/>
      <bottom style="medium">
        <color rgb="FFB4C6E7"/>
      </bottom>
      <diagonal/>
    </border>
    <border>
      <left style="medium">
        <color rgb="FFB4C6E7"/>
      </left>
      <right style="medium">
        <color rgb="FFB4C6E7"/>
      </right>
      <top/>
      <bottom style="medium">
        <color rgb="FFB4C6E7"/>
      </bottom>
      <diagonal/>
    </border>
    <border>
      <left/>
      <right style="medium">
        <color rgb="FFB4C6E7"/>
      </right>
      <top/>
      <bottom style="medium">
        <color rgb="FFB4C6E7"/>
      </bottom>
      <diagonal/>
    </border>
    <border>
      <left style="medium">
        <color rgb="FFB4C6E7"/>
      </left>
      <right/>
      <top/>
      <bottom/>
      <diagonal/>
    </border>
    <border>
      <left style="medium">
        <color rgb="FF002060"/>
      </left>
      <right style="medium">
        <color rgb="FFB4C6E7"/>
      </right>
      <top/>
      <bottom/>
      <diagonal/>
    </border>
    <border>
      <left style="medium">
        <color rgb="FFB4C6E7"/>
      </left>
      <right style="medium">
        <color rgb="FFB4C6E7"/>
      </right>
      <top/>
      <bottom/>
      <diagonal/>
    </border>
    <border>
      <left style="medium">
        <color rgb="FFB4C6E7"/>
      </left>
      <right style="medium">
        <color rgb="FF002060"/>
      </right>
      <top/>
      <bottom/>
      <diagonal/>
    </border>
    <border>
      <left/>
      <right style="medium">
        <color rgb="FFB4C6E7"/>
      </right>
      <top/>
      <bottom/>
      <diagonal/>
    </border>
    <border>
      <left style="medium">
        <color rgb="FF002060"/>
      </left>
      <right style="medium">
        <color rgb="FFB4C6E7"/>
      </right>
      <top/>
      <bottom style="medium">
        <color rgb="FF002060"/>
      </bottom>
      <diagonal/>
    </border>
    <border>
      <left style="medium">
        <color rgb="FFB4C6E7"/>
      </left>
      <right style="medium">
        <color rgb="FFB4C6E7"/>
      </right>
      <top/>
      <bottom style="medium">
        <color rgb="FF002060"/>
      </bottom>
      <diagonal/>
    </border>
    <border>
      <left style="medium">
        <color rgb="FFB4C6E7"/>
      </left>
      <right style="medium">
        <color rgb="FF002060"/>
      </right>
      <top/>
      <bottom style="medium">
        <color rgb="FF002060"/>
      </bottom>
      <diagonal/>
    </border>
    <border>
      <left/>
      <right style="medium">
        <color rgb="FFB4C6E7"/>
      </right>
      <top/>
      <bottom style="medium">
        <color indexed="64"/>
      </bottom>
      <diagonal/>
    </border>
    <border>
      <left style="medium">
        <color rgb="FFB4C6E7"/>
      </left>
      <right style="medium">
        <color rgb="FFB4C6E7"/>
      </right>
      <top/>
      <bottom style="medium">
        <color indexed="64"/>
      </bottom>
      <diagonal/>
    </border>
    <border>
      <left style="medium">
        <color rgb="FF0070C0"/>
      </left>
      <right/>
      <top style="medium">
        <color rgb="FF0070C0"/>
      </top>
      <bottom style="thin">
        <color theme="8" tint="0.39997558519241921"/>
      </bottom>
      <diagonal/>
    </border>
    <border>
      <left/>
      <right style="medium">
        <color rgb="FF0070C0"/>
      </right>
      <top style="medium">
        <color rgb="FF0070C0"/>
      </top>
      <bottom style="thin">
        <color theme="8" tint="0.39997558519241921"/>
      </bottom>
      <diagonal/>
    </border>
    <border>
      <left style="medium">
        <color rgb="FF0070C0"/>
      </left>
      <right/>
      <top style="thin">
        <color theme="8" tint="0.39997558519241921"/>
      </top>
      <bottom style="thin">
        <color theme="8" tint="0.39997558519241921"/>
      </bottom>
      <diagonal/>
    </border>
    <border>
      <left/>
      <right style="medium">
        <color rgb="FF0070C0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0070C0"/>
      </left>
      <right style="thin">
        <color theme="8" tint="0.39997558519241921"/>
      </right>
      <top style="thin">
        <color theme="8" tint="0.39997558519241921"/>
      </top>
      <bottom style="thin">
        <color theme="8" tint="0.39997558519241921"/>
      </bottom>
      <diagonal/>
    </border>
    <border>
      <left style="thin">
        <color theme="8" tint="0.39997558519241921"/>
      </left>
      <right style="medium">
        <color rgb="FF0070C0"/>
      </right>
      <top style="thin">
        <color theme="8" tint="0.39997558519241921"/>
      </top>
      <bottom style="thin">
        <color theme="8" tint="0.39997558519241921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indexed="64"/>
      </bottom>
      <diagonal/>
    </border>
    <border>
      <left style="medium">
        <color rgb="FF0070C0"/>
      </left>
      <right/>
      <top/>
      <bottom/>
      <diagonal/>
    </border>
    <border>
      <left/>
      <right style="medium">
        <color rgb="FF0070C0"/>
      </right>
      <top/>
      <bottom/>
      <diagonal/>
    </border>
    <border>
      <left style="medium">
        <color rgb="FF0070C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/>
      <right style="medium">
        <color rgb="FF0070C0"/>
      </right>
      <top/>
      <bottom style="medium">
        <color rgb="FF0070C0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 style="medium">
        <color rgb="FF0070C0"/>
      </left>
      <right/>
      <top style="medium">
        <color rgb="FF0070C0"/>
      </top>
      <bottom style="thin">
        <color rgb="FF0070C0"/>
      </bottom>
      <diagonal/>
    </border>
    <border>
      <left/>
      <right/>
      <top style="medium">
        <color rgb="FF0070C0"/>
      </top>
      <bottom style="thin">
        <color rgb="FF0070C0"/>
      </bottom>
      <diagonal/>
    </border>
    <border>
      <left/>
      <right style="medium">
        <color rgb="FF0070C0"/>
      </right>
      <top style="medium">
        <color rgb="FF0070C0"/>
      </top>
      <bottom style="thin">
        <color rgb="FF0070C0"/>
      </bottom>
      <diagonal/>
    </border>
    <border>
      <left style="medium">
        <color rgb="FF0070C0"/>
      </left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theme="8" tint="0.39997558519241921"/>
      </left>
      <right style="medium">
        <color rgb="FF0070C0"/>
      </right>
      <top/>
      <bottom style="thin">
        <color theme="8" tint="0.39997558519241921"/>
      </bottom>
      <diagonal/>
    </border>
    <border>
      <left style="medium">
        <color rgb="FF0070C0"/>
      </left>
      <right style="thin">
        <color theme="8" tint="0.39997558519241921"/>
      </right>
      <top style="thin">
        <color theme="8" tint="0.39997558519241921"/>
      </top>
      <bottom/>
      <diagonal/>
    </border>
    <border>
      <left style="medium">
        <color rgb="FF0070C0"/>
      </left>
      <right style="thin">
        <color theme="4" tint="0.59999389629810485"/>
      </right>
      <top style="thin">
        <color theme="4" tint="0.59999389629810485"/>
      </top>
      <bottom style="thin">
        <color theme="4" tint="0.59999389629810485"/>
      </bottom>
      <diagonal/>
    </border>
    <border>
      <left style="medium">
        <color indexed="64"/>
      </left>
      <right style="medium">
        <color rgb="FF0070C0"/>
      </right>
      <top/>
      <bottom style="medium">
        <color indexed="64"/>
      </bottom>
      <diagonal/>
    </border>
    <border>
      <left style="medium">
        <color rgb="FF0070C0"/>
      </left>
      <right style="medium">
        <color rgb="FF002060"/>
      </right>
      <top style="thin">
        <color indexed="64"/>
      </top>
      <bottom style="medium">
        <color rgb="FF002060"/>
      </bottom>
      <diagonal/>
    </border>
    <border>
      <left/>
      <right/>
      <top/>
      <bottom style="medium">
        <color rgb="FF0070C0"/>
      </bottom>
      <diagonal/>
    </border>
    <border>
      <left style="medium">
        <color rgb="FF0070C0"/>
      </left>
      <right style="thin">
        <color theme="8" tint="0.39997558519241921"/>
      </right>
      <top style="medium">
        <color rgb="FF0070C0"/>
      </top>
      <bottom style="thin">
        <color theme="8" tint="0.39997558519241921"/>
      </bottom>
      <diagonal/>
    </border>
    <border>
      <left/>
      <right/>
      <top style="medium">
        <color rgb="FF0070C0"/>
      </top>
      <bottom/>
      <diagonal/>
    </border>
    <border>
      <left/>
      <right/>
      <top style="medium">
        <color rgb="FF0070C0"/>
      </top>
      <bottom style="thin">
        <color theme="8" tint="0.39997558519241921"/>
      </bottom>
      <diagonal/>
    </border>
    <border>
      <left style="thin">
        <color theme="4" tint="0.59999389629810485"/>
      </left>
      <right style="medium">
        <color rgb="FF0070C0"/>
      </right>
      <top style="thin">
        <color theme="4" tint="0.59999389629810485"/>
      </top>
      <bottom style="thin">
        <color theme="4" tint="0.59999389629810485"/>
      </bottom>
      <diagonal/>
    </border>
    <border>
      <left style="thin">
        <color theme="8" tint="0.39997558519241921"/>
      </left>
      <right style="medium">
        <color rgb="FF0070C0"/>
      </right>
      <top style="thin">
        <color theme="8" tint="0.39997558519241921"/>
      </top>
      <bottom/>
      <diagonal/>
    </border>
    <border>
      <left style="medium">
        <color rgb="FF0070C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70C0"/>
      </right>
      <top/>
      <bottom style="thin">
        <color theme="8" tint="0.39997558519241921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  <border>
      <left/>
      <right/>
      <top style="medium">
        <color rgb="FF0070C0"/>
      </top>
      <bottom style="medium">
        <color rgb="FF0070C0"/>
      </bottom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</borders>
  <cellStyleXfs count="1">
    <xf numFmtId="0" fontId="0" fillId="0" borderId="0"/>
  </cellStyleXfs>
  <cellXfs count="307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8" fillId="0" borderId="0" xfId="0" applyFont="1" applyProtection="1">
      <protection locked="0"/>
    </xf>
    <xf numFmtId="0" fontId="0" fillId="4" borderId="0" xfId="0" applyFill="1" applyProtection="1">
      <protection locked="0"/>
    </xf>
    <xf numFmtId="0" fontId="0" fillId="3" borderId="0" xfId="0" applyFill="1" applyProtection="1">
      <protection locked="0"/>
    </xf>
    <xf numFmtId="0" fontId="0" fillId="5" borderId="0" xfId="0" applyFill="1" applyProtection="1"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6" fillId="0" borderId="0" xfId="0" applyFont="1" applyProtection="1">
      <protection locked="0"/>
    </xf>
    <xf numFmtId="0" fontId="0" fillId="5" borderId="0" xfId="0" applyFill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9" fontId="0" fillId="15" borderId="1" xfId="0" applyNumberFormat="1" applyFill="1" applyBorder="1" applyAlignment="1">
      <alignment horizontal="center"/>
    </xf>
    <xf numFmtId="0" fontId="0" fillId="15" borderId="0" xfId="0" applyFill="1" applyProtection="1">
      <protection locked="0"/>
    </xf>
    <xf numFmtId="0" fontId="0" fillId="15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9" fontId="0" fillId="5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5" borderId="1" xfId="0" applyFill="1" applyBorder="1" applyAlignment="1">
      <alignment horizontal="center"/>
    </xf>
    <xf numFmtId="0" fontId="12" fillId="0" borderId="0" xfId="0" applyFont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 vertical="center" wrapText="1"/>
      <protection locked="0"/>
    </xf>
    <xf numFmtId="9" fontId="0" fillId="0" borderId="0" xfId="0" applyNumberFormat="1" applyAlignment="1" applyProtection="1">
      <alignment horizontal="center"/>
      <protection locked="0"/>
    </xf>
    <xf numFmtId="0" fontId="14" fillId="0" borderId="2" xfId="0" applyFont="1" applyBorder="1" applyAlignment="1" applyProtection="1">
      <alignment horizontal="center"/>
      <protection locked="0"/>
    </xf>
    <xf numFmtId="0" fontId="15" fillId="11" borderId="2" xfId="0" applyFont="1" applyFill="1" applyBorder="1" applyAlignment="1" applyProtection="1">
      <alignment horizontal="right"/>
      <protection locked="0"/>
    </xf>
    <xf numFmtId="0" fontId="16" fillId="11" borderId="0" xfId="0" applyFont="1" applyFill="1" applyAlignment="1" applyProtection="1">
      <alignment horizontal="right"/>
      <protection locked="0"/>
    </xf>
    <xf numFmtId="0" fontId="4" fillId="0" borderId="4" xfId="0" applyFont="1" applyBorder="1" applyAlignment="1" applyProtection="1">
      <alignment horizontal="left"/>
      <protection locked="0"/>
    </xf>
    <xf numFmtId="0" fontId="4" fillId="0" borderId="5" xfId="0" applyFont="1" applyBorder="1" applyAlignment="1" applyProtection="1">
      <alignment horizontal="left"/>
      <protection locked="0"/>
    </xf>
    <xf numFmtId="9" fontId="0" fillId="0" borderId="5" xfId="0" applyNumberFormat="1" applyBorder="1" applyProtection="1">
      <protection locked="0"/>
    </xf>
    <xf numFmtId="0" fontId="0" fillId="13" borderId="0" xfId="0" applyFill="1" applyProtection="1">
      <protection locked="0"/>
    </xf>
    <xf numFmtId="0" fontId="20" fillId="14" borderId="2" xfId="0" applyFont="1" applyFill="1" applyBorder="1" applyAlignment="1" applyProtection="1">
      <alignment horizontal="center"/>
      <protection locked="0"/>
    </xf>
    <xf numFmtId="0" fontId="19" fillId="0" borderId="0" xfId="0" applyFont="1" applyProtection="1">
      <protection locked="0"/>
    </xf>
    <xf numFmtId="0" fontId="19" fillId="0" borderId="2" xfId="0" applyFont="1" applyBorder="1" applyProtection="1">
      <protection locked="0"/>
    </xf>
    <xf numFmtId="0" fontId="19" fillId="14" borderId="2" xfId="0" applyFont="1" applyFill="1" applyBorder="1" applyProtection="1">
      <protection locked="0"/>
    </xf>
    <xf numFmtId="0" fontId="19" fillId="0" borderId="9" xfId="0" applyFont="1" applyBorder="1" applyProtection="1">
      <protection locked="0"/>
    </xf>
    <xf numFmtId="0" fontId="19" fillId="14" borderId="2" xfId="0" applyFont="1" applyFill="1" applyBorder="1" applyAlignment="1" applyProtection="1">
      <alignment horizontal="center" vertical="center" wrapText="1"/>
      <protection locked="0"/>
    </xf>
    <xf numFmtId="0" fontId="19" fillId="11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3" fillId="0" borderId="2" xfId="0" applyFont="1" applyBorder="1" applyAlignment="1" applyProtection="1">
      <alignment horizontal="center" vertical="center" wrapText="1"/>
      <protection locked="0"/>
    </xf>
    <xf numFmtId="0" fontId="13" fillId="14" borderId="2" xfId="0" applyFont="1" applyFill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center" vertical="center" wrapText="1"/>
      <protection locked="0"/>
    </xf>
    <xf numFmtId="0" fontId="12" fillId="11" borderId="10" xfId="0" applyFont="1" applyFill="1" applyBorder="1" applyAlignment="1" applyProtection="1">
      <alignment horizontal="center" vertical="center" wrapText="1"/>
      <protection locked="0"/>
    </xf>
    <xf numFmtId="9" fontId="0" fillId="0" borderId="5" xfId="0" applyNumberFormat="1" applyBorder="1" applyAlignment="1">
      <alignment horizontal="center"/>
    </xf>
    <xf numFmtId="0" fontId="2" fillId="0" borderId="0" xfId="0" applyFont="1" applyAlignment="1" applyProtection="1">
      <alignment horizontal="left" vertical="center"/>
      <protection locked="0"/>
    </xf>
    <xf numFmtId="9" fontId="13" fillId="14" borderId="2" xfId="0" applyNumberFormat="1" applyFont="1" applyFill="1" applyBorder="1" applyAlignment="1" applyProtection="1">
      <alignment horizontal="center" vertical="center" wrapText="1"/>
      <protection locked="0"/>
    </xf>
    <xf numFmtId="9" fontId="13" fillId="0" borderId="2" xfId="0" applyNumberFormat="1" applyFont="1" applyBorder="1" applyAlignment="1" applyProtection="1">
      <alignment horizontal="center" vertical="center" wrapText="1"/>
      <protection locked="0"/>
    </xf>
    <xf numFmtId="9" fontId="13" fillId="14" borderId="12" xfId="0" applyNumberFormat="1" applyFont="1" applyFill="1" applyBorder="1" applyAlignment="1" applyProtection="1">
      <alignment horizontal="center" vertical="center" wrapText="1"/>
      <protection locked="0"/>
    </xf>
    <xf numFmtId="9" fontId="13" fillId="14" borderId="8" xfId="0" applyNumberFormat="1" applyFont="1" applyFill="1" applyBorder="1" applyAlignment="1">
      <alignment horizontal="center" vertical="center" wrapText="1"/>
    </xf>
    <xf numFmtId="9" fontId="15" fillId="3" borderId="2" xfId="0" applyNumberFormat="1" applyFont="1" applyFill="1" applyBorder="1" applyAlignment="1">
      <alignment horizontal="center"/>
    </xf>
    <xf numFmtId="9" fontId="0" fillId="3" borderId="0" xfId="0" applyNumberFormat="1" applyFill="1" applyAlignment="1">
      <alignment horizontal="center"/>
    </xf>
    <xf numFmtId="9" fontId="5" fillId="9" borderId="3" xfId="0" applyNumberFormat="1" applyFont="1" applyFill="1" applyBorder="1" applyAlignment="1">
      <alignment horizontal="center"/>
    </xf>
    <xf numFmtId="9" fontId="0" fillId="12" borderId="3" xfId="0" applyNumberFormat="1" applyFill="1" applyBorder="1" applyAlignment="1">
      <alignment horizontal="center"/>
    </xf>
    <xf numFmtId="0" fontId="24" fillId="0" borderId="0" xfId="0" applyFont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 wrapText="1"/>
      <protection locked="0"/>
    </xf>
    <xf numFmtId="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15" fillId="7" borderId="2" xfId="0" applyFont="1" applyFill="1" applyBorder="1" applyAlignment="1">
      <alignment horizontal="center"/>
    </xf>
    <xf numFmtId="0" fontId="15" fillId="8" borderId="2" xfId="0" applyFont="1" applyFill="1" applyBorder="1" applyAlignment="1">
      <alignment horizontal="center"/>
    </xf>
    <xf numFmtId="0" fontId="5" fillId="9" borderId="0" xfId="0" applyFont="1" applyFill="1" applyAlignment="1">
      <alignment horizontal="center"/>
    </xf>
    <xf numFmtId="0" fontId="15" fillId="10" borderId="2" xfId="0" applyFont="1" applyFill="1" applyBorder="1" applyAlignment="1">
      <alignment horizontal="center"/>
    </xf>
    <xf numFmtId="9" fontId="12" fillId="14" borderId="8" xfId="0" applyNumberFormat="1" applyFont="1" applyFill="1" applyBorder="1" applyAlignment="1">
      <alignment horizontal="center" vertical="center" wrapText="1"/>
    </xf>
    <xf numFmtId="9" fontId="25" fillId="14" borderId="2" xfId="0" applyNumberFormat="1" applyFont="1" applyFill="1" applyBorder="1" applyAlignment="1" applyProtection="1">
      <alignment horizontal="center" vertical="center" wrapText="1"/>
      <protection locked="0"/>
    </xf>
    <xf numFmtId="9" fontId="25" fillId="0" borderId="7" xfId="0" applyNumberFormat="1" applyFont="1" applyBorder="1" applyAlignment="1">
      <alignment horizontal="center" vertical="center" wrapText="1"/>
    </xf>
    <xf numFmtId="9" fontId="24" fillId="0" borderId="2" xfId="0" applyNumberFormat="1" applyFont="1" applyBorder="1" applyAlignment="1">
      <alignment horizontal="center" vertical="center" wrapText="1"/>
    </xf>
    <xf numFmtId="9" fontId="25" fillId="0" borderId="2" xfId="0" applyNumberFormat="1" applyFont="1" applyBorder="1" applyAlignment="1">
      <alignment horizontal="center" vertical="center" wrapText="1"/>
    </xf>
    <xf numFmtId="9" fontId="25" fillId="14" borderId="9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9" xfId="0" applyNumberFormat="1" applyFont="1" applyBorder="1" applyAlignment="1">
      <alignment horizontal="center" vertical="center" wrapText="1"/>
    </xf>
    <xf numFmtId="9" fontId="24" fillId="14" borderId="7" xfId="0" applyNumberFormat="1" applyFont="1" applyFill="1" applyBorder="1" applyAlignment="1">
      <alignment horizontal="center" vertical="center" wrapText="1"/>
    </xf>
    <xf numFmtId="0" fontId="0" fillId="0" borderId="1" xfId="0" applyBorder="1" applyAlignment="1" applyProtection="1">
      <alignment horizontal="center"/>
      <protection locked="0"/>
    </xf>
    <xf numFmtId="9" fontId="0" fillId="0" borderId="1" xfId="0" applyNumberFormat="1" applyBorder="1" applyAlignment="1" applyProtection="1">
      <alignment horizontal="center"/>
      <protection locked="0"/>
    </xf>
    <xf numFmtId="9" fontId="24" fillId="14" borderId="4" xfId="0" applyNumberFormat="1" applyFont="1" applyFill="1" applyBorder="1" applyAlignment="1">
      <alignment horizontal="center" vertical="center" wrapText="1"/>
    </xf>
    <xf numFmtId="9" fontId="25" fillId="14" borderId="4" xfId="0" applyNumberFormat="1" applyFont="1" applyFill="1" applyBorder="1" applyAlignment="1" applyProtection="1">
      <alignment horizontal="center" vertical="center" wrapText="1"/>
      <protection locked="0"/>
    </xf>
    <xf numFmtId="9" fontId="24" fillId="14" borderId="17" xfId="0" applyNumberFormat="1" applyFont="1" applyFill="1" applyBorder="1" applyAlignment="1">
      <alignment horizontal="center" vertical="center" wrapText="1"/>
    </xf>
    <xf numFmtId="0" fontId="12" fillId="11" borderId="17" xfId="0" applyFont="1" applyFill="1" applyBorder="1" applyAlignment="1" applyProtection="1">
      <alignment horizontal="center" vertical="center" wrapText="1"/>
      <protection locked="0"/>
    </xf>
    <xf numFmtId="9" fontId="12" fillId="16" borderId="12" xfId="0" applyNumberFormat="1" applyFont="1" applyFill="1" applyBorder="1" applyAlignment="1">
      <alignment horizontal="center" vertical="center" wrapText="1"/>
    </xf>
    <xf numFmtId="9" fontId="12" fillId="10" borderId="18" xfId="0" applyNumberFormat="1" applyFont="1" applyFill="1" applyBorder="1" applyAlignment="1">
      <alignment horizontal="center" vertical="center" wrapText="1"/>
    </xf>
    <xf numFmtId="0" fontId="17" fillId="0" borderId="0" xfId="0" applyFont="1" applyAlignment="1" applyProtection="1">
      <alignment vertical="center" wrapText="1"/>
      <protection locked="0"/>
    </xf>
    <xf numFmtId="9" fontId="25" fillId="13" borderId="2" xfId="0" applyNumberFormat="1" applyFont="1" applyFill="1" applyBorder="1" applyAlignment="1" applyProtection="1">
      <alignment horizontal="center" vertical="center" wrapText="1"/>
      <protection locked="0"/>
    </xf>
    <xf numFmtId="9" fontId="25" fillId="13" borderId="7" xfId="0" applyNumberFormat="1" applyFont="1" applyFill="1" applyBorder="1" applyAlignment="1" applyProtection="1">
      <alignment horizontal="center" vertical="center" wrapText="1"/>
      <protection locked="0"/>
    </xf>
    <xf numFmtId="0" fontId="19" fillId="3" borderId="2" xfId="0" applyFont="1" applyFill="1" applyBorder="1" applyAlignment="1" applyProtection="1">
      <alignment horizontal="center" vertical="center" wrapText="1"/>
      <protection locked="0"/>
    </xf>
    <xf numFmtId="0" fontId="19" fillId="3" borderId="8" xfId="0" applyFont="1" applyFill="1" applyBorder="1" applyAlignment="1" applyProtection="1">
      <alignment horizontal="center" vertical="center" wrapText="1"/>
      <protection locked="0"/>
    </xf>
    <xf numFmtId="9" fontId="13" fillId="3" borderId="2" xfId="0" applyNumberFormat="1" applyFont="1" applyFill="1" applyBorder="1" applyAlignment="1">
      <alignment horizontal="center" vertical="center" wrapText="1"/>
    </xf>
    <xf numFmtId="9" fontId="13" fillId="3" borderId="10" xfId="0" applyNumberFormat="1" applyFont="1" applyFill="1" applyBorder="1" applyAlignment="1">
      <alignment horizontal="center" vertical="center" wrapText="1"/>
    </xf>
    <xf numFmtId="0" fontId="19" fillId="11" borderId="2" xfId="0" applyFont="1" applyFill="1" applyBorder="1" applyProtection="1">
      <protection locked="0"/>
    </xf>
    <xf numFmtId="0" fontId="8" fillId="0" borderId="0" xfId="0" applyFont="1"/>
    <xf numFmtId="9" fontId="0" fillId="13" borderId="1" xfId="0" applyNumberFormat="1" applyFill="1" applyBorder="1" applyAlignment="1" applyProtection="1">
      <alignment horizontal="center"/>
      <protection locked="0"/>
    </xf>
    <xf numFmtId="9" fontId="0" fillId="17" borderId="13" xfId="0" applyNumberFormat="1" applyFill="1" applyBorder="1" applyAlignment="1">
      <alignment horizontal="center"/>
    </xf>
    <xf numFmtId="9" fontId="13" fillId="13" borderId="2" xfId="0" applyNumberFormat="1" applyFont="1" applyFill="1" applyBorder="1" applyAlignment="1" applyProtection="1">
      <alignment horizontal="center" vertical="center" wrapText="1"/>
      <protection locked="0"/>
    </xf>
    <xf numFmtId="9" fontId="13" fillId="13" borderId="12" xfId="0" applyNumberFormat="1" applyFont="1" applyFill="1" applyBorder="1" applyAlignment="1" applyProtection="1">
      <alignment horizontal="center" vertical="center" wrapText="1"/>
      <protection locked="0"/>
    </xf>
    <xf numFmtId="0" fontId="0" fillId="13" borderId="0" xfId="0" applyFill="1" applyAlignment="1" applyProtection="1">
      <alignment horizontal="right" indent="1"/>
      <protection locked="0"/>
    </xf>
    <xf numFmtId="0" fontId="26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6" fillId="17" borderId="0" xfId="0" applyFont="1" applyFill="1" applyAlignment="1" applyProtection="1">
      <alignment horizontal="left"/>
      <protection locked="0"/>
    </xf>
    <xf numFmtId="0" fontId="4" fillId="5" borderId="0" xfId="0" applyFont="1" applyFill="1" applyProtection="1">
      <protection locked="0"/>
    </xf>
    <xf numFmtId="9" fontId="0" fillId="0" borderId="19" xfId="0" applyNumberFormat="1" applyBorder="1" applyAlignment="1" applyProtection="1">
      <alignment horizontal="center"/>
      <protection locked="0"/>
    </xf>
    <xf numFmtId="9" fontId="0" fillId="0" borderId="16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readingOrder="1"/>
      <protection locked="0"/>
    </xf>
    <xf numFmtId="0" fontId="0" fillId="0" borderId="1" xfId="0" applyBorder="1" applyAlignment="1">
      <alignment horizontal="center" readingOrder="1"/>
    </xf>
    <xf numFmtId="0" fontId="28" fillId="0" borderId="0" xfId="0" applyFont="1" applyAlignment="1">
      <alignment horizontal="left" vertical="center" readingOrder="1"/>
    </xf>
    <xf numFmtId="0" fontId="28" fillId="0" borderId="0" xfId="0" applyFont="1"/>
    <xf numFmtId="0" fontId="0" fillId="0" borderId="19" xfId="0" applyBorder="1" applyProtection="1">
      <protection locked="0"/>
    </xf>
    <xf numFmtId="9" fontId="0" fillId="0" borderId="15" xfId="0" applyNumberFormat="1" applyBorder="1" applyAlignment="1" applyProtection="1">
      <alignment horizontal="center"/>
      <protection locked="0"/>
    </xf>
    <xf numFmtId="0" fontId="0" fillId="13" borderId="0" xfId="0" applyFill="1" applyAlignment="1" applyProtection="1">
      <alignment horizontal="center"/>
      <protection locked="0"/>
    </xf>
    <xf numFmtId="0" fontId="29" fillId="0" borderId="0" xfId="0" applyFont="1" applyProtection="1">
      <protection locked="0"/>
    </xf>
    <xf numFmtId="9" fontId="24" fillId="14" borderId="20" xfId="0" applyNumberFormat="1" applyFont="1" applyFill="1" applyBorder="1" applyAlignment="1">
      <alignment horizontal="center" vertical="center" wrapText="1"/>
    </xf>
    <xf numFmtId="9" fontId="24" fillId="14" borderId="0" xfId="0" applyNumberFormat="1" applyFont="1" applyFill="1" applyAlignment="1">
      <alignment horizontal="center" vertical="center" wrapText="1"/>
    </xf>
    <xf numFmtId="0" fontId="18" fillId="11" borderId="0" xfId="0" applyFont="1" applyFill="1" applyAlignment="1" applyProtection="1">
      <alignment horizontal="center" vertical="center" wrapText="1"/>
      <protection locked="0"/>
    </xf>
    <xf numFmtId="0" fontId="30" fillId="0" borderId="21" xfId="0" applyFont="1" applyBorder="1" applyAlignment="1">
      <alignment vertical="center" wrapText="1"/>
    </xf>
    <xf numFmtId="0" fontId="31" fillId="0" borderId="21" xfId="0" applyFont="1" applyBorder="1" applyAlignment="1">
      <alignment vertical="center" wrapText="1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12" fillId="18" borderId="21" xfId="0" applyFont="1" applyFill="1" applyBorder="1" applyAlignment="1" applyProtection="1">
      <alignment horizontal="center" vertical="center" wrapText="1"/>
      <protection locked="0"/>
    </xf>
    <xf numFmtId="0" fontId="12" fillId="19" borderId="21" xfId="0" applyFont="1" applyFill="1" applyBorder="1" applyAlignment="1" applyProtection="1">
      <alignment horizontal="center" vertical="center" wrapText="1"/>
      <protection locked="0"/>
    </xf>
    <xf numFmtId="0" fontId="12" fillId="20" borderId="21" xfId="0" applyFont="1" applyFill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left" vertical="center" wrapText="1" indent="1"/>
      <protection locked="0"/>
    </xf>
    <xf numFmtId="0" fontId="13" fillId="0" borderId="21" xfId="0" applyFont="1" applyBorder="1" applyAlignment="1" applyProtection="1">
      <alignment vertical="top" wrapText="1"/>
      <protection locked="0"/>
    </xf>
    <xf numFmtId="0" fontId="18" fillId="0" borderId="21" xfId="0" applyFont="1" applyBorder="1" applyAlignment="1">
      <alignment horizontal="left" vertical="center" wrapText="1" indent="1"/>
    </xf>
    <xf numFmtId="0" fontId="13" fillId="0" borderId="21" xfId="0" applyFont="1" applyBorder="1" applyAlignment="1">
      <alignment vertical="top" wrapText="1"/>
    </xf>
    <xf numFmtId="0" fontId="0" fillId="0" borderId="0" xfId="0" applyAlignment="1">
      <alignment wrapText="1"/>
    </xf>
    <xf numFmtId="0" fontId="37" fillId="21" borderId="27" xfId="0" applyFont="1" applyFill="1" applyBorder="1" applyAlignment="1">
      <alignment horizontal="justify" vertical="center" wrapText="1"/>
    </xf>
    <xf numFmtId="0" fontId="38" fillId="21" borderId="28" xfId="0" applyFont="1" applyFill="1" applyBorder="1" applyAlignment="1">
      <alignment horizontal="justify" vertical="center" wrapText="1"/>
    </xf>
    <xf numFmtId="0" fontId="38" fillId="21" borderId="29" xfId="0" applyFont="1" applyFill="1" applyBorder="1" applyAlignment="1">
      <alignment horizontal="justify" vertical="center" wrapText="1"/>
    </xf>
    <xf numFmtId="0" fontId="38" fillId="21" borderId="30" xfId="0" applyFont="1" applyFill="1" applyBorder="1" applyAlignment="1">
      <alignment horizontal="justify" vertical="center" wrapText="1"/>
    </xf>
    <xf numFmtId="0" fontId="38" fillId="21" borderId="31" xfId="0" applyFont="1" applyFill="1" applyBorder="1" applyAlignment="1">
      <alignment horizontal="justify" vertical="center" wrapText="1"/>
    </xf>
    <xf numFmtId="0" fontId="38" fillId="21" borderId="32" xfId="0" applyFont="1" applyFill="1" applyBorder="1" applyAlignment="1">
      <alignment horizontal="justify" vertical="center" wrapText="1"/>
    </xf>
    <xf numFmtId="0" fontId="38" fillId="21" borderId="27" xfId="0" applyFont="1" applyFill="1" applyBorder="1" applyAlignment="1">
      <alignment horizontal="justify" vertical="center" wrapText="1"/>
    </xf>
    <xf numFmtId="0" fontId="34" fillId="2" borderId="27" xfId="0" applyFont="1" applyFill="1" applyBorder="1" applyAlignment="1">
      <alignment horizontal="right" vertical="center" wrapText="1" indent="1"/>
    </xf>
    <xf numFmtId="9" fontId="34" fillId="15" borderId="28" xfId="0" applyNumberFormat="1" applyFont="1" applyFill="1" applyBorder="1" applyAlignment="1">
      <alignment horizontal="center" vertical="center" wrapText="1"/>
    </xf>
    <xf numFmtId="9" fontId="34" fillId="15" borderId="31" xfId="0" applyNumberFormat="1" applyFont="1" applyFill="1" applyBorder="1" applyAlignment="1">
      <alignment horizontal="center" vertical="center" wrapText="1"/>
    </xf>
    <xf numFmtId="9" fontId="34" fillId="15" borderId="30" xfId="0" applyNumberFormat="1" applyFont="1" applyFill="1" applyBorder="1" applyAlignment="1">
      <alignment horizontal="center" vertical="center" wrapText="1"/>
    </xf>
    <xf numFmtId="9" fontId="34" fillId="15" borderId="32" xfId="0" applyNumberFormat="1" applyFont="1" applyFill="1" applyBorder="1" applyAlignment="1">
      <alignment horizontal="center" vertical="center" wrapText="1"/>
    </xf>
    <xf numFmtId="9" fontId="34" fillId="15" borderId="27" xfId="0" applyNumberFormat="1" applyFont="1" applyFill="1" applyBorder="1" applyAlignment="1">
      <alignment horizontal="center" vertical="center" wrapText="1"/>
    </xf>
    <xf numFmtId="0" fontId="34" fillId="0" borderId="27" xfId="0" applyFont="1" applyBorder="1" applyAlignment="1">
      <alignment horizontal="right" vertical="center" wrapText="1" indent="1"/>
    </xf>
    <xf numFmtId="9" fontId="34" fillId="0" borderId="28" xfId="0" applyNumberFormat="1" applyFont="1" applyBorder="1" applyAlignment="1">
      <alignment horizontal="center" vertical="center" wrapText="1"/>
    </xf>
    <xf numFmtId="9" fontId="34" fillId="0" borderId="31" xfId="0" applyNumberFormat="1" applyFont="1" applyBorder="1" applyAlignment="1">
      <alignment horizontal="center" vertical="center" wrapText="1"/>
    </xf>
    <xf numFmtId="9" fontId="34" fillId="0" borderId="30" xfId="0" applyNumberFormat="1" applyFont="1" applyBorder="1" applyAlignment="1">
      <alignment horizontal="center" vertical="center" wrapText="1"/>
    </xf>
    <xf numFmtId="9" fontId="34" fillId="0" borderId="32" xfId="0" applyNumberFormat="1" applyFont="1" applyBorder="1" applyAlignment="1">
      <alignment horizontal="center" vertical="center" wrapText="1"/>
    </xf>
    <xf numFmtId="9" fontId="34" fillId="0" borderId="27" xfId="0" applyNumberFormat="1" applyFont="1" applyBorder="1" applyAlignment="1">
      <alignment horizontal="center" vertical="center" wrapText="1"/>
    </xf>
    <xf numFmtId="0" fontId="0" fillId="22" borderId="0" xfId="0" applyFill="1" applyAlignment="1" applyProtection="1">
      <alignment horizontal="center"/>
      <protection locked="0"/>
    </xf>
    <xf numFmtId="0" fontId="39" fillId="13" borderId="33" xfId="0" applyFont="1" applyFill="1" applyBorder="1" applyAlignment="1">
      <alignment horizontal="justify" vertical="center" wrapText="1"/>
    </xf>
    <xf numFmtId="9" fontId="39" fillId="15" borderId="34" xfId="0" applyNumberFormat="1" applyFont="1" applyFill="1" applyBorder="1" applyAlignment="1">
      <alignment horizontal="center" vertical="center" wrapText="1"/>
    </xf>
    <xf numFmtId="9" fontId="39" fillId="15" borderId="35" xfId="0" applyNumberFormat="1" applyFont="1" applyFill="1" applyBorder="1" applyAlignment="1">
      <alignment horizontal="center" vertical="center" wrapText="1"/>
    </xf>
    <xf numFmtId="9" fontId="39" fillId="13" borderId="36" xfId="0" applyNumberFormat="1" applyFont="1" applyFill="1" applyBorder="1" applyAlignment="1">
      <alignment horizontal="center" vertical="center" wrapText="1"/>
    </xf>
    <xf numFmtId="9" fontId="39" fillId="15" borderId="37" xfId="0" applyNumberFormat="1" applyFont="1" applyFill="1" applyBorder="1" applyAlignment="1">
      <alignment horizontal="center" vertical="center" wrapText="1"/>
    </xf>
    <xf numFmtId="0" fontId="40" fillId="21" borderId="33" xfId="0" applyFont="1" applyFill="1" applyBorder="1" applyAlignment="1">
      <alignment horizontal="right" vertical="center" wrapText="1"/>
    </xf>
    <xf numFmtId="9" fontId="40" fillId="21" borderId="34" xfId="0" applyNumberFormat="1" applyFont="1" applyFill="1" applyBorder="1" applyAlignment="1">
      <alignment horizontal="center" vertical="center" wrapText="1"/>
    </xf>
    <xf numFmtId="9" fontId="40" fillId="21" borderId="35" xfId="0" applyNumberFormat="1" applyFont="1" applyFill="1" applyBorder="1" applyAlignment="1">
      <alignment horizontal="center" vertical="center" wrapText="1"/>
    </xf>
    <xf numFmtId="9" fontId="40" fillId="21" borderId="36" xfId="0" applyNumberFormat="1" applyFont="1" applyFill="1" applyBorder="1" applyAlignment="1">
      <alignment horizontal="center" vertical="center" wrapText="1"/>
    </xf>
    <xf numFmtId="9" fontId="40" fillId="21" borderId="37" xfId="0" applyNumberFormat="1" applyFont="1" applyFill="1" applyBorder="1" applyAlignment="1">
      <alignment horizontal="center" vertical="center" wrapText="1"/>
    </xf>
    <xf numFmtId="9" fontId="40" fillId="21" borderId="33" xfId="0" applyNumberFormat="1" applyFont="1" applyFill="1" applyBorder="1" applyAlignment="1">
      <alignment horizontal="center" vertical="center" wrapText="1"/>
    </xf>
    <xf numFmtId="0" fontId="40" fillId="21" borderId="27" xfId="0" applyFont="1" applyFill="1" applyBorder="1" applyAlignment="1">
      <alignment horizontal="right" vertical="center" wrapText="1"/>
    </xf>
    <xf numFmtId="9" fontId="40" fillId="21" borderId="28" xfId="0" applyNumberFormat="1" applyFont="1" applyFill="1" applyBorder="1" applyAlignment="1">
      <alignment horizontal="center" vertical="center" wrapText="1"/>
    </xf>
    <xf numFmtId="9" fontId="40" fillId="21" borderId="31" xfId="0" applyNumberFormat="1" applyFont="1" applyFill="1" applyBorder="1" applyAlignment="1">
      <alignment horizontal="center" vertical="center" wrapText="1"/>
    </xf>
    <xf numFmtId="9" fontId="40" fillId="21" borderId="30" xfId="0" applyNumberFormat="1" applyFont="1" applyFill="1" applyBorder="1" applyAlignment="1">
      <alignment horizontal="center" vertical="center" wrapText="1"/>
    </xf>
    <xf numFmtId="9" fontId="40" fillId="21" borderId="32" xfId="0" applyNumberFormat="1" applyFont="1" applyFill="1" applyBorder="1" applyAlignment="1">
      <alignment horizontal="center" vertical="center" wrapText="1"/>
    </xf>
    <xf numFmtId="9" fontId="40" fillId="21" borderId="27" xfId="0" applyNumberFormat="1" applyFont="1" applyFill="1" applyBorder="1" applyAlignment="1">
      <alignment horizontal="center" vertical="center" wrapText="1"/>
    </xf>
    <xf numFmtId="0" fontId="40" fillId="21" borderId="33" xfId="0" applyFont="1" applyFill="1" applyBorder="1" applyAlignment="1">
      <alignment horizontal="right" vertical="center" wrapText="1" indent="1"/>
    </xf>
    <xf numFmtId="9" fontId="40" fillId="5" borderId="34" xfId="0" applyNumberFormat="1" applyFont="1" applyFill="1" applyBorder="1" applyAlignment="1">
      <alignment horizontal="center" vertical="center" wrapText="1"/>
    </xf>
    <xf numFmtId="9" fontId="40" fillId="5" borderId="35" xfId="0" applyNumberFormat="1" applyFont="1" applyFill="1" applyBorder="1" applyAlignment="1">
      <alignment horizontal="center" vertical="center" wrapText="1"/>
    </xf>
    <xf numFmtId="9" fontId="40" fillId="5" borderId="36" xfId="0" applyNumberFormat="1" applyFont="1" applyFill="1" applyBorder="1" applyAlignment="1">
      <alignment horizontal="center" vertical="center" wrapText="1"/>
    </xf>
    <xf numFmtId="9" fontId="40" fillId="5" borderId="37" xfId="0" applyNumberFormat="1" applyFont="1" applyFill="1" applyBorder="1" applyAlignment="1">
      <alignment horizontal="center" vertical="center" wrapText="1"/>
    </xf>
    <xf numFmtId="9" fontId="40" fillId="5" borderId="33" xfId="0" applyNumberFormat="1" applyFont="1" applyFill="1" applyBorder="1" applyAlignment="1">
      <alignment horizontal="center" vertical="center" wrapText="1"/>
    </xf>
    <xf numFmtId="9" fontId="38" fillId="21" borderId="35" xfId="0" applyNumberFormat="1" applyFont="1" applyFill="1" applyBorder="1" applyAlignment="1">
      <alignment horizontal="center" vertical="center" wrapText="1"/>
    </xf>
    <xf numFmtId="0" fontId="40" fillId="21" borderId="27" xfId="0" applyFont="1" applyFill="1" applyBorder="1" applyAlignment="1">
      <alignment horizontal="right" vertical="center" wrapText="1" indent="1"/>
    </xf>
    <xf numFmtId="0" fontId="40" fillId="21" borderId="27" xfId="0" applyFont="1" applyFill="1" applyBorder="1" applyAlignment="1">
      <alignment horizontal="justify" vertical="center" wrapText="1"/>
    </xf>
    <xf numFmtId="9" fontId="40" fillId="21" borderId="38" xfId="0" applyNumberFormat="1" applyFont="1" applyFill="1" applyBorder="1" applyAlignment="1">
      <alignment horizontal="center" vertical="center" wrapText="1"/>
    </xf>
    <xf numFmtId="9" fontId="40" fillId="21" borderId="39" xfId="0" applyNumberFormat="1" applyFont="1" applyFill="1" applyBorder="1" applyAlignment="1">
      <alignment horizontal="center" vertical="center" wrapText="1"/>
    </xf>
    <xf numFmtId="9" fontId="40" fillId="21" borderId="40" xfId="0" applyNumberFormat="1" applyFont="1" applyFill="1" applyBorder="1" applyAlignment="1">
      <alignment horizontal="center" vertical="center" wrapText="1"/>
    </xf>
    <xf numFmtId="9" fontId="40" fillId="21" borderId="41" xfId="0" applyNumberFormat="1" applyFont="1" applyFill="1" applyBorder="1" applyAlignment="1">
      <alignment horizontal="center" vertical="center" wrapText="1"/>
    </xf>
    <xf numFmtId="9" fontId="40" fillId="21" borderId="42" xfId="0" applyNumberFormat="1" applyFont="1" applyFill="1" applyBorder="1" applyAlignment="1">
      <alignment horizontal="center" vertical="center" wrapText="1"/>
    </xf>
    <xf numFmtId="0" fontId="29" fillId="0" borderId="0" xfId="0" applyFont="1"/>
    <xf numFmtId="0" fontId="19" fillId="0" borderId="4" xfId="0" applyFont="1" applyBorder="1" applyAlignment="1" applyProtection="1">
      <alignment horizontal="right"/>
      <protection locked="0"/>
    </xf>
    <xf numFmtId="0" fontId="19" fillId="0" borderId="4" xfId="0" applyFont="1" applyBorder="1" applyAlignment="1" applyProtection="1">
      <alignment horizontal="left" vertical="top" wrapText="1"/>
      <protection locked="0"/>
    </xf>
    <xf numFmtId="0" fontId="20" fillId="0" borderId="17" xfId="0" applyFont="1" applyBorder="1" applyAlignment="1" applyProtection="1">
      <alignment horizontal="center" vertical="center"/>
      <protection locked="0"/>
    </xf>
    <xf numFmtId="0" fontId="20" fillId="11" borderId="10" xfId="0" applyFont="1" applyFill="1" applyBorder="1" applyAlignment="1" applyProtection="1">
      <alignment horizontal="center"/>
      <protection locked="0"/>
    </xf>
    <xf numFmtId="0" fontId="19" fillId="11" borderId="47" xfId="0" applyFont="1" applyFill="1" applyBorder="1" applyProtection="1">
      <protection locked="0"/>
    </xf>
    <xf numFmtId="0" fontId="19" fillId="11" borderId="48" xfId="0" applyFont="1" applyFill="1" applyBorder="1" applyProtection="1">
      <protection locked="0"/>
    </xf>
    <xf numFmtId="0" fontId="19" fillId="11" borderId="47" xfId="0" applyFont="1" applyFill="1" applyBorder="1" applyAlignment="1" applyProtection="1">
      <alignment horizontal="center" vertical="center" wrapText="1"/>
      <protection locked="0"/>
    </xf>
    <xf numFmtId="0" fontId="19" fillId="11" borderId="46" xfId="0" applyFont="1" applyFill="1" applyBorder="1" applyAlignment="1" applyProtection="1">
      <alignment horizontal="center" vertical="center" wrapText="1"/>
      <protection locked="0"/>
    </xf>
    <xf numFmtId="0" fontId="12" fillId="15" borderId="47" xfId="0" applyFont="1" applyFill="1" applyBorder="1" applyAlignment="1" applyProtection="1">
      <alignment horizontal="center" vertical="center" wrapText="1"/>
      <protection locked="0"/>
    </xf>
    <xf numFmtId="0" fontId="12" fillId="15" borderId="48" xfId="0" applyFont="1" applyFill="1" applyBorder="1" applyAlignment="1" applyProtection="1">
      <alignment horizontal="center" vertical="center" wrapText="1"/>
      <protection locked="0"/>
    </xf>
    <xf numFmtId="0" fontId="13" fillId="0" borderId="47" xfId="0" applyFont="1" applyBorder="1" applyAlignment="1" applyProtection="1">
      <alignment horizontal="center" vertical="center" wrapText="1"/>
      <protection locked="0"/>
    </xf>
    <xf numFmtId="0" fontId="13" fillId="0" borderId="48" xfId="0" applyFont="1" applyBorder="1" applyAlignment="1" applyProtection="1">
      <alignment horizontal="center" vertical="center" wrapText="1"/>
      <protection locked="0"/>
    </xf>
    <xf numFmtId="1" fontId="25" fillId="2" borderId="47" xfId="0" applyNumberFormat="1" applyFont="1" applyFill="1" applyBorder="1" applyAlignment="1" applyProtection="1">
      <alignment horizontal="center" vertical="center" wrapText="1"/>
      <protection locked="0"/>
    </xf>
    <xf numFmtId="1" fontId="25" fillId="2" borderId="48" xfId="0" applyNumberFormat="1" applyFont="1" applyFill="1" applyBorder="1" applyAlignment="1" applyProtection="1">
      <alignment horizontal="center" vertical="center" wrapText="1"/>
      <protection locked="0"/>
    </xf>
    <xf numFmtId="9" fontId="12" fillId="3" borderId="49" xfId="0" applyNumberFormat="1" applyFont="1" applyFill="1" applyBorder="1" applyAlignment="1">
      <alignment horizontal="center" vertical="center" wrapText="1"/>
    </xf>
    <xf numFmtId="9" fontId="12" fillId="3" borderId="50" xfId="0" applyNumberFormat="1" applyFont="1" applyFill="1" applyBorder="1" applyAlignment="1">
      <alignment horizontal="center" vertical="center" wrapText="1"/>
    </xf>
    <xf numFmtId="0" fontId="12" fillId="0" borderId="51" xfId="0" applyFont="1" applyBorder="1" applyAlignment="1" applyProtection="1">
      <alignment horizontal="center" vertical="center" wrapText="1"/>
      <protection locked="0"/>
    </xf>
    <xf numFmtId="0" fontId="12" fillId="0" borderId="52" xfId="0" applyFont="1" applyBorder="1" applyAlignment="1" applyProtection="1">
      <alignment horizontal="center" vertical="center" wrapText="1"/>
      <protection locked="0"/>
    </xf>
    <xf numFmtId="0" fontId="0" fillId="15" borderId="51" xfId="0" applyFill="1" applyBorder="1" applyProtection="1">
      <protection locked="0"/>
    </xf>
    <xf numFmtId="0" fontId="0" fillId="15" borderId="52" xfId="0" applyFill="1" applyBorder="1" applyProtection="1">
      <protection locked="0"/>
    </xf>
    <xf numFmtId="0" fontId="0" fillId="0" borderId="51" xfId="0" applyBorder="1" applyProtection="1">
      <protection locked="0"/>
    </xf>
    <xf numFmtId="0" fontId="0" fillId="0" borderId="52" xfId="0" applyBorder="1" applyProtection="1">
      <protection locked="0"/>
    </xf>
    <xf numFmtId="9" fontId="0" fillId="15" borderId="53" xfId="0" applyNumberFormat="1" applyFill="1" applyBorder="1" applyAlignment="1">
      <alignment horizontal="center"/>
    </xf>
    <xf numFmtId="0" fontId="0" fillId="0" borderId="54" xfId="0" applyBorder="1" applyProtection="1">
      <protection locked="0"/>
    </xf>
    <xf numFmtId="0" fontId="0" fillId="0" borderId="55" xfId="0" applyBorder="1" applyProtection="1">
      <protection locked="0"/>
    </xf>
    <xf numFmtId="0" fontId="0" fillId="0" borderId="51" xfId="0" applyBorder="1" applyAlignment="1" applyProtection="1">
      <alignment horizontal="center"/>
      <protection locked="0"/>
    </xf>
    <xf numFmtId="0" fontId="0" fillId="0" borderId="52" xfId="0" applyBorder="1" applyAlignment="1" applyProtection="1">
      <alignment horizontal="center"/>
      <protection locked="0"/>
    </xf>
    <xf numFmtId="0" fontId="18" fillId="0" borderId="10" xfId="0" applyFont="1" applyBorder="1" applyAlignment="1" applyProtection="1">
      <alignment horizontal="center" vertical="center" wrapText="1"/>
      <protection locked="0"/>
    </xf>
    <xf numFmtId="0" fontId="18" fillId="0" borderId="56" xfId="0" applyFont="1" applyBorder="1" applyAlignment="1" applyProtection="1">
      <alignment horizontal="center" vertical="center" wrapText="1"/>
      <protection locked="0"/>
    </xf>
    <xf numFmtId="0" fontId="18" fillId="0" borderId="4" xfId="0" applyFont="1" applyBorder="1" applyAlignment="1" applyProtection="1">
      <alignment horizontal="center" vertical="center" wrapText="1"/>
      <protection locked="0"/>
    </xf>
    <xf numFmtId="0" fontId="19" fillId="11" borderId="48" xfId="0" applyFont="1" applyFill="1" applyBorder="1" applyAlignment="1" applyProtection="1">
      <alignment horizontal="center" vertical="center" wrapText="1"/>
      <protection locked="0"/>
    </xf>
    <xf numFmtId="9" fontId="24" fillId="0" borderId="47" xfId="0" applyNumberFormat="1" applyFont="1" applyBorder="1" applyAlignment="1">
      <alignment horizontal="center" vertical="center" wrapText="1"/>
    </xf>
    <xf numFmtId="9" fontId="24" fillId="0" borderId="48" xfId="0" applyNumberFormat="1" applyFont="1" applyBorder="1" applyAlignment="1">
      <alignment horizontal="center" vertical="center" wrapText="1"/>
    </xf>
    <xf numFmtId="9" fontId="25" fillId="13" borderId="47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62" xfId="0" applyNumberFormat="1" applyFont="1" applyBorder="1" applyAlignment="1">
      <alignment horizontal="center" vertical="center" wrapText="1"/>
    </xf>
    <xf numFmtId="9" fontId="25" fillId="13" borderId="63" xfId="0" applyNumberFormat="1" applyFont="1" applyFill="1" applyBorder="1" applyAlignment="1" applyProtection="1">
      <alignment horizontal="center" vertical="center" wrapText="1"/>
      <protection locked="0"/>
    </xf>
    <xf numFmtId="9" fontId="24" fillId="0" borderId="51" xfId="0" applyNumberFormat="1" applyFont="1" applyBorder="1" applyAlignment="1">
      <alignment horizontal="center" vertical="center" wrapText="1"/>
    </xf>
    <xf numFmtId="9" fontId="24" fillId="0" borderId="0" xfId="0" applyNumberFormat="1" applyFont="1" applyAlignment="1">
      <alignment horizontal="center" vertical="center" wrapText="1"/>
    </xf>
    <xf numFmtId="9" fontId="24" fillId="0" borderId="52" xfId="0" applyNumberFormat="1" applyFont="1" applyBorder="1" applyAlignment="1">
      <alignment horizontal="center" vertical="center" wrapText="1"/>
    </xf>
    <xf numFmtId="9" fontId="25" fillId="0" borderId="47" xfId="0" applyNumberFormat="1" applyFont="1" applyBorder="1" applyAlignment="1">
      <alignment horizontal="center" vertical="center" wrapText="1"/>
    </xf>
    <xf numFmtId="9" fontId="12" fillId="16" borderId="60" xfId="0" applyNumberFormat="1" applyFont="1" applyFill="1" applyBorder="1" applyAlignment="1">
      <alignment horizontal="center" vertical="center" wrapText="1"/>
    </xf>
    <xf numFmtId="9" fontId="12" fillId="10" borderId="64" xfId="0" applyNumberFormat="1" applyFont="1" applyFill="1" applyBorder="1" applyAlignment="1">
      <alignment horizontal="center" vertical="center" wrapText="1"/>
    </xf>
    <xf numFmtId="0" fontId="13" fillId="0" borderId="51" xfId="0" applyFont="1" applyBorder="1" applyAlignment="1" applyProtection="1">
      <alignment horizontal="center" vertical="center" wrapText="1"/>
      <protection locked="0"/>
    </xf>
    <xf numFmtId="0" fontId="0" fillId="15" borderId="65" xfId="0" applyFill="1" applyBorder="1" applyAlignment="1">
      <alignment horizontal="center"/>
    </xf>
    <xf numFmtId="0" fontId="0" fillId="0" borderId="66" xfId="0" applyBorder="1" applyProtection="1">
      <protection locked="0"/>
    </xf>
    <xf numFmtId="0" fontId="27" fillId="15" borderId="17" xfId="0" applyFont="1" applyFill="1" applyBorder="1" applyAlignment="1" applyProtection="1">
      <alignment horizontal="center" vertical="center"/>
      <protection locked="0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20" fillId="17" borderId="67" xfId="0" applyFont="1" applyFill="1" applyBorder="1" applyAlignment="1" applyProtection="1">
      <alignment horizontal="center" wrapText="1"/>
      <protection locked="0"/>
    </xf>
    <xf numFmtId="0" fontId="0" fillId="0" borderId="68" xfId="0" applyBorder="1" applyAlignment="1" applyProtection="1">
      <alignment wrapText="1"/>
      <protection locked="0"/>
    </xf>
    <xf numFmtId="0" fontId="19" fillId="0" borderId="47" xfId="0" applyFont="1" applyBorder="1" applyProtection="1">
      <protection locked="0"/>
    </xf>
    <xf numFmtId="0" fontId="19" fillId="0" borderId="48" xfId="0" applyFont="1" applyBorder="1" applyProtection="1">
      <protection locked="0"/>
    </xf>
    <xf numFmtId="0" fontId="19" fillId="3" borderId="47" xfId="0" applyFont="1" applyFill="1" applyBorder="1" applyAlignment="1" applyProtection="1">
      <alignment horizontal="center" vertical="center" wrapText="1"/>
      <protection locked="0"/>
    </xf>
    <xf numFmtId="0" fontId="19" fillId="17" borderId="48" xfId="0" applyFont="1" applyFill="1" applyBorder="1" applyAlignment="1" applyProtection="1">
      <alignment horizontal="center" vertical="center" wrapText="1"/>
      <protection locked="0"/>
    </xf>
    <xf numFmtId="9" fontId="13" fillId="2" borderId="47" xfId="0" applyNumberFormat="1" applyFont="1" applyFill="1" applyBorder="1" applyAlignment="1" applyProtection="1">
      <alignment horizontal="center" vertical="center" wrapText="1"/>
      <protection locked="0"/>
    </xf>
    <xf numFmtId="9" fontId="13" fillId="17" borderId="48" xfId="0" applyNumberFormat="1" applyFont="1" applyFill="1" applyBorder="1" applyAlignment="1">
      <alignment horizontal="center" vertical="center" wrapText="1"/>
    </xf>
    <xf numFmtId="9" fontId="13" fillId="17" borderId="70" xfId="0" applyNumberFormat="1" applyFont="1" applyFill="1" applyBorder="1" applyAlignment="1">
      <alignment horizontal="center" vertical="center" wrapText="1"/>
    </xf>
    <xf numFmtId="9" fontId="13" fillId="0" borderId="62" xfId="0" applyNumberFormat="1" applyFont="1" applyBorder="1" applyAlignment="1" applyProtection="1">
      <alignment horizontal="center" vertical="center" wrapText="1"/>
      <protection locked="0"/>
    </xf>
    <xf numFmtId="9" fontId="13" fillId="0" borderId="71" xfId="0" applyNumberFormat="1" applyFont="1" applyBorder="1" applyAlignment="1">
      <alignment horizontal="center" vertical="center" wrapText="1"/>
    </xf>
    <xf numFmtId="9" fontId="13" fillId="17" borderId="49" xfId="0" applyNumberFormat="1" applyFont="1" applyFill="1" applyBorder="1" applyAlignment="1">
      <alignment horizontal="center" vertical="center" wrapText="1"/>
    </xf>
    <xf numFmtId="9" fontId="13" fillId="17" borderId="50" xfId="0" applyNumberFormat="1" applyFont="1" applyFill="1" applyBorder="1" applyAlignment="1">
      <alignment horizontal="center" vertical="center" wrapText="1"/>
    </xf>
    <xf numFmtId="49" fontId="12" fillId="0" borderId="51" xfId="0" applyNumberFormat="1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center" vertical="center" wrapText="1"/>
      <protection locked="0"/>
    </xf>
    <xf numFmtId="49" fontId="12" fillId="0" borderId="52" xfId="0" applyNumberFormat="1" applyFont="1" applyBorder="1" applyAlignment="1" applyProtection="1">
      <alignment horizontal="center" vertical="center" wrapText="1"/>
      <protection locked="0"/>
    </xf>
    <xf numFmtId="9" fontId="0" fillId="0" borderId="51" xfId="0" applyNumberFormat="1" applyBorder="1" applyAlignment="1" applyProtection="1">
      <alignment horizontal="center"/>
      <protection locked="0"/>
    </xf>
    <xf numFmtId="9" fontId="0" fillId="0" borderId="0" xfId="0" applyNumberFormat="1" applyProtection="1">
      <protection locked="0"/>
    </xf>
    <xf numFmtId="9" fontId="0" fillId="0" borderId="52" xfId="0" applyNumberFormat="1" applyBorder="1" applyProtection="1">
      <protection locked="0"/>
    </xf>
    <xf numFmtId="9" fontId="0" fillId="13" borderId="72" xfId="0" applyNumberFormat="1" applyFill="1" applyBorder="1" applyAlignment="1" applyProtection="1">
      <alignment horizontal="center"/>
      <protection locked="0"/>
    </xf>
    <xf numFmtId="9" fontId="13" fillId="0" borderId="51" xfId="0" applyNumberFormat="1" applyFont="1" applyBorder="1" applyAlignment="1" applyProtection="1">
      <alignment horizontal="center" vertical="center" wrapText="1"/>
      <protection locked="0"/>
    </xf>
    <xf numFmtId="9" fontId="13" fillId="0" borderId="0" xfId="0" applyNumberFormat="1" applyFont="1" applyAlignment="1" applyProtection="1">
      <alignment horizontal="center" vertical="center" wrapText="1"/>
      <protection locked="0"/>
    </xf>
    <xf numFmtId="49" fontId="12" fillId="0" borderId="0" xfId="0" applyNumberFormat="1" applyFont="1" applyAlignment="1" applyProtection="1">
      <alignment horizontal="center" vertical="center" wrapText="1"/>
      <protection locked="0"/>
    </xf>
    <xf numFmtId="9" fontId="13" fillId="0" borderId="52" xfId="0" applyNumberFormat="1" applyFont="1" applyBorder="1" applyAlignment="1" applyProtection="1">
      <alignment horizontal="center" vertical="center" wrapText="1"/>
      <protection locked="0"/>
    </xf>
    <xf numFmtId="9" fontId="13" fillId="6" borderId="49" xfId="0" applyNumberFormat="1" applyFont="1" applyFill="1" applyBorder="1" applyAlignment="1">
      <alignment horizontal="center" vertical="center" wrapText="1"/>
    </xf>
    <xf numFmtId="9" fontId="13" fillId="0" borderId="0" xfId="0" applyNumberFormat="1" applyFont="1" applyAlignment="1" applyProtection="1">
      <alignment horizontal="left" vertical="center"/>
      <protection locked="0"/>
    </xf>
    <xf numFmtId="9" fontId="12" fillId="0" borderId="0" xfId="0" applyNumberFormat="1" applyFont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0" fillId="5" borderId="51" xfId="0" applyFill="1" applyBorder="1" applyProtection="1">
      <protection locked="0"/>
    </xf>
    <xf numFmtId="0" fontId="0" fillId="5" borderId="52" xfId="0" applyFill="1" applyBorder="1" applyProtection="1">
      <protection locked="0"/>
    </xf>
    <xf numFmtId="0" fontId="20" fillId="17" borderId="47" xfId="0" applyFont="1" applyFill="1" applyBorder="1" applyAlignment="1" applyProtection="1">
      <alignment horizontal="center" wrapText="1"/>
      <protection locked="0"/>
    </xf>
    <xf numFmtId="9" fontId="13" fillId="6" borderId="49" xfId="0" applyNumberFormat="1" applyFont="1" applyFill="1" applyBorder="1" applyAlignment="1">
      <alignment horizontal="center" vertical="center"/>
    </xf>
    <xf numFmtId="9" fontId="13" fillId="0" borderId="0" xfId="0" applyNumberFormat="1" applyFont="1" applyAlignment="1" applyProtection="1">
      <alignment horizontal="center" vertical="center"/>
      <protection locked="0"/>
    </xf>
    <xf numFmtId="9" fontId="12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right" indent="1"/>
      <protection locked="0"/>
    </xf>
    <xf numFmtId="9" fontId="28" fillId="3" borderId="35" xfId="0" applyNumberFormat="1" applyFont="1" applyFill="1" applyBorder="1" applyAlignment="1" applyProtection="1">
      <alignment horizontal="center" vertical="center" wrapText="1"/>
      <protection locked="0"/>
    </xf>
    <xf numFmtId="9" fontId="28" fillId="21" borderId="36" xfId="0" applyNumberFormat="1" applyFont="1" applyFill="1" applyBorder="1" applyAlignment="1">
      <alignment horizontal="center" vertical="center" wrapText="1"/>
    </xf>
    <xf numFmtId="9" fontId="28" fillId="21" borderId="30" xfId="0" applyNumberFormat="1" applyFont="1" applyFill="1" applyBorder="1" applyAlignment="1">
      <alignment horizontal="center" vertical="center" wrapText="1"/>
    </xf>
    <xf numFmtId="0" fontId="32" fillId="13" borderId="22" xfId="0" applyFont="1" applyFill="1" applyBorder="1" applyAlignment="1">
      <alignment horizontal="justify" vertical="center" wrapText="1"/>
    </xf>
    <xf numFmtId="0" fontId="0" fillId="3" borderId="0" xfId="0" applyFill="1" applyAlignment="1" applyProtection="1">
      <alignment horizontal="center"/>
      <protection locked="0"/>
    </xf>
    <xf numFmtId="9" fontId="39" fillId="13" borderId="35" xfId="0" applyNumberFormat="1" applyFont="1" applyFill="1" applyBorder="1" applyAlignment="1">
      <alignment horizontal="center" vertical="center" wrapText="1"/>
    </xf>
    <xf numFmtId="9" fontId="28" fillId="21" borderId="3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9" fontId="0" fillId="0" borderId="0" xfId="0" applyNumberFormat="1" applyAlignment="1">
      <alignment horizontal="left" wrapText="1"/>
    </xf>
    <xf numFmtId="0" fontId="39" fillId="13" borderId="35" xfId="0" applyFont="1" applyFill="1" applyBorder="1" applyAlignment="1">
      <alignment horizontal="center" vertical="center" wrapText="1"/>
    </xf>
    <xf numFmtId="0" fontId="32" fillId="11" borderId="23" xfId="0" applyFont="1" applyFill="1" applyBorder="1" applyAlignment="1">
      <alignment horizontal="center" vertical="center" wrapText="1"/>
    </xf>
    <xf numFmtId="0" fontId="32" fillId="11" borderId="24" xfId="0" applyFont="1" applyFill="1" applyBorder="1" applyAlignment="1">
      <alignment horizontal="center" vertical="center" wrapText="1"/>
    </xf>
    <xf numFmtId="0" fontId="32" fillId="11" borderId="25" xfId="0" applyFont="1" applyFill="1" applyBorder="1" applyAlignment="1">
      <alignment horizontal="center" vertical="center" wrapText="1"/>
    </xf>
    <xf numFmtId="0" fontId="32" fillId="15" borderId="23" xfId="0" applyFont="1" applyFill="1" applyBorder="1" applyAlignment="1">
      <alignment horizontal="center" vertical="center" wrapText="1"/>
    </xf>
    <xf numFmtId="0" fontId="32" fillId="15" borderId="24" xfId="0" applyFont="1" applyFill="1" applyBorder="1" applyAlignment="1">
      <alignment horizontal="center" vertical="center" wrapText="1"/>
    </xf>
    <xf numFmtId="0" fontId="32" fillId="15" borderId="25" xfId="0" applyFont="1" applyFill="1" applyBorder="1" applyAlignment="1">
      <alignment horizontal="center" vertical="center" wrapText="1"/>
    </xf>
    <xf numFmtId="0" fontId="32" fillId="15" borderId="26" xfId="0" applyFont="1" applyFill="1" applyBorder="1" applyAlignment="1">
      <alignment horizontal="center" vertical="center" wrapText="1"/>
    </xf>
    <xf numFmtId="0" fontId="41" fillId="21" borderId="0" xfId="0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0" fontId="17" fillId="0" borderId="4" xfId="0" applyFont="1" applyBorder="1" applyAlignment="1" applyProtection="1">
      <alignment horizontal="left" vertical="top" wrapText="1"/>
      <protection locked="0"/>
    </xf>
    <xf numFmtId="0" fontId="17" fillId="0" borderId="5" xfId="0" applyFont="1" applyBorder="1" applyAlignment="1" applyProtection="1">
      <alignment horizontal="left" vertical="top" wrapText="1"/>
      <protection locked="0"/>
    </xf>
    <xf numFmtId="0" fontId="17" fillId="0" borderId="6" xfId="0" applyFont="1" applyBorder="1" applyAlignment="1" applyProtection="1">
      <alignment horizontal="left" vertical="top" wrapText="1"/>
      <protection locked="0"/>
    </xf>
    <xf numFmtId="0" fontId="18" fillId="0" borderId="21" xfId="0" applyFont="1" applyBorder="1" applyAlignment="1">
      <alignment horizontal="left" vertical="center" wrapText="1" indent="1"/>
    </xf>
    <xf numFmtId="0" fontId="13" fillId="0" borderId="21" xfId="0" applyFont="1" applyBorder="1" applyAlignment="1">
      <alignment vertical="top" wrapText="1"/>
    </xf>
    <xf numFmtId="0" fontId="20" fillId="11" borderId="45" xfId="0" applyFont="1" applyFill="1" applyBorder="1" applyAlignment="1" applyProtection="1">
      <alignment horizontal="center"/>
      <protection locked="0"/>
    </xf>
    <xf numFmtId="0" fontId="20" fillId="11" borderId="46" xfId="0" applyFont="1" applyFill="1" applyBorder="1" applyAlignment="1" applyProtection="1">
      <alignment horizontal="center"/>
      <protection locked="0"/>
    </xf>
    <xf numFmtId="0" fontId="20" fillId="0" borderId="43" xfId="0" applyFont="1" applyBorder="1" applyAlignment="1" applyProtection="1">
      <alignment horizontal="center"/>
      <protection locked="0"/>
    </xf>
    <xf numFmtId="0" fontId="20" fillId="0" borderId="44" xfId="0" applyFont="1" applyBorder="1" applyAlignment="1" applyProtection="1">
      <alignment horizontal="center"/>
      <protection locked="0"/>
    </xf>
    <xf numFmtId="0" fontId="30" fillId="11" borderId="21" xfId="0" applyFont="1" applyFill="1" applyBorder="1" applyAlignment="1">
      <alignment horizontal="center" vertical="center" wrapText="1"/>
    </xf>
    <xf numFmtId="0" fontId="30" fillId="0" borderId="21" xfId="0" applyFont="1" applyBorder="1" applyAlignment="1">
      <alignment vertical="center" wrapText="1"/>
    </xf>
    <xf numFmtId="0" fontId="0" fillId="0" borderId="57" xfId="0" applyBorder="1" applyAlignment="1" applyProtection="1">
      <alignment horizontal="center"/>
      <protection locked="0"/>
    </xf>
    <xf numFmtId="0" fontId="0" fillId="0" borderId="58" xfId="0" applyBorder="1" applyAlignment="1" applyProtection="1">
      <alignment horizontal="center"/>
      <protection locked="0"/>
    </xf>
    <xf numFmtId="0" fontId="0" fillId="0" borderId="59" xfId="0" applyBorder="1" applyAlignment="1" applyProtection="1">
      <alignment horizontal="center"/>
      <protection locked="0"/>
    </xf>
    <xf numFmtId="0" fontId="20" fillId="11" borderId="60" xfId="0" applyFont="1" applyFill="1" applyBorder="1" applyAlignment="1" applyProtection="1">
      <alignment horizontal="center"/>
      <protection locked="0"/>
    </xf>
    <xf numFmtId="0" fontId="20" fillId="11" borderId="12" xfId="0" applyFont="1" applyFill="1" applyBorder="1" applyAlignment="1" applyProtection="1">
      <alignment horizontal="center"/>
      <protection locked="0"/>
    </xf>
    <xf numFmtId="0" fontId="20" fillId="11" borderId="61" xfId="0" applyFont="1" applyFill="1" applyBorder="1" applyAlignment="1" applyProtection="1">
      <alignment horizontal="center"/>
      <protection locked="0"/>
    </xf>
    <xf numFmtId="0" fontId="12" fillId="15" borderId="45" xfId="0" applyFont="1" applyFill="1" applyBorder="1" applyAlignment="1" applyProtection="1">
      <alignment horizontal="center" vertical="center" wrapText="1"/>
      <protection locked="0"/>
    </xf>
    <xf numFmtId="0" fontId="12" fillId="15" borderId="11" xfId="0" applyFont="1" applyFill="1" applyBorder="1" applyAlignment="1" applyProtection="1">
      <alignment horizontal="center" vertical="center" wrapText="1"/>
      <protection locked="0"/>
    </xf>
    <xf numFmtId="0" fontId="12" fillId="15" borderId="8" xfId="0" applyFont="1" applyFill="1" applyBorder="1" applyAlignment="1" applyProtection="1">
      <alignment horizontal="center" vertical="center" wrapText="1"/>
      <protection locked="0"/>
    </xf>
    <xf numFmtId="0" fontId="12" fillId="15" borderId="10" xfId="0" applyFont="1" applyFill="1" applyBorder="1" applyAlignment="1" applyProtection="1">
      <alignment horizontal="center" vertical="center" wrapText="1"/>
      <protection locked="0"/>
    </xf>
    <xf numFmtId="0" fontId="12" fillId="15" borderId="46" xfId="0" applyFont="1" applyFill="1" applyBorder="1" applyAlignment="1" applyProtection="1">
      <alignment horizontal="center" vertical="center" wrapText="1"/>
      <protection locked="0"/>
    </xf>
    <xf numFmtId="0" fontId="4" fillId="17" borderId="14" xfId="0" applyFont="1" applyFill="1" applyBorder="1" applyAlignment="1" applyProtection="1">
      <alignment horizontal="center" vertical="center" wrapText="1"/>
      <protection locked="0"/>
    </xf>
    <xf numFmtId="0" fontId="4" fillId="17" borderId="73" xfId="0" applyFont="1" applyFill="1" applyBorder="1" applyAlignment="1" applyProtection="1">
      <alignment horizontal="center" vertical="center" wrapText="1"/>
      <protection locked="0"/>
    </xf>
    <xf numFmtId="0" fontId="19" fillId="3" borderId="4" xfId="0" applyFont="1" applyFill="1" applyBorder="1" applyAlignment="1" applyProtection="1">
      <alignment horizontal="center" vertical="center" wrapText="1"/>
      <protection locked="0"/>
    </xf>
    <xf numFmtId="0" fontId="19" fillId="3" borderId="5" xfId="0" applyFont="1" applyFill="1" applyBorder="1" applyAlignment="1" applyProtection="1">
      <alignment horizontal="center" vertical="center" wrapText="1"/>
      <protection locked="0"/>
    </xf>
    <xf numFmtId="0" fontId="19" fillId="3" borderId="6" xfId="0" applyFont="1" applyFill="1" applyBorder="1" applyAlignment="1" applyProtection="1">
      <alignment horizontal="center" vertical="center" wrapText="1"/>
      <protection locked="0"/>
    </xf>
    <xf numFmtId="0" fontId="4" fillId="0" borderId="74" xfId="0" applyFont="1" applyBorder="1" applyAlignment="1" applyProtection="1">
      <alignment horizontal="center"/>
      <protection locked="0"/>
    </xf>
    <xf numFmtId="0" fontId="4" fillId="0" borderId="75" xfId="0" applyFont="1" applyBorder="1" applyAlignment="1" applyProtection="1">
      <alignment horizontal="center"/>
      <protection locked="0"/>
    </xf>
    <xf numFmtId="0" fontId="4" fillId="0" borderId="76" xfId="0" applyFont="1" applyBorder="1" applyAlignment="1" applyProtection="1">
      <alignment horizontal="center"/>
      <protection locked="0"/>
    </xf>
    <xf numFmtId="0" fontId="4" fillId="17" borderId="69" xfId="0" applyFont="1" applyFill="1" applyBorder="1" applyAlignment="1" applyProtection="1">
      <alignment horizontal="center" vertical="center" wrapText="1"/>
      <protection locked="0"/>
    </xf>
    <xf numFmtId="0" fontId="4" fillId="17" borderId="44" xfId="0" applyFont="1" applyFill="1" applyBorder="1" applyAlignment="1" applyProtection="1">
      <alignment horizontal="center" vertical="center" wrapText="1"/>
      <protection locked="0"/>
    </xf>
    <xf numFmtId="0" fontId="4" fillId="0" borderId="74" xfId="0" applyFont="1" applyBorder="1" applyAlignment="1" applyProtection="1">
      <alignment horizontal="left"/>
      <protection locked="0"/>
    </xf>
    <xf numFmtId="0" fontId="4" fillId="0" borderId="75" xfId="0" applyFont="1" applyBorder="1" applyAlignment="1" applyProtection="1">
      <alignment horizontal="left"/>
      <protection locked="0"/>
    </xf>
    <xf numFmtId="0" fontId="4" fillId="0" borderId="76" xfId="0" applyFont="1" applyBorder="1" applyAlignment="1" applyProtection="1">
      <alignment horizontal="left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F4E7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2B34C-2CA2-4251-83DE-77EBC4E48C3E}">
  <dimension ref="A1:R27"/>
  <sheetViews>
    <sheetView zoomScale="90" zoomScaleNormal="90" workbookViewId="0">
      <pane xSplit="2" ySplit="1" topLeftCell="E2" activePane="bottomRight" state="frozen"/>
      <selection pane="topRight" activeCell="C1" sqref="C1"/>
      <selection pane="bottomLeft" activeCell="A2" sqref="A2"/>
      <selection pane="bottomRight" activeCell="G31" sqref="G31"/>
    </sheetView>
  </sheetViews>
  <sheetFormatPr baseColWidth="10" defaultRowHeight="15" x14ac:dyDescent="0.25"/>
  <cols>
    <col min="1" max="1" width="7.42578125" customWidth="1"/>
    <col min="2" max="2" width="86" customWidth="1"/>
    <col min="3" max="18" width="11.5703125" style="17"/>
  </cols>
  <sheetData>
    <row r="1" spans="1:18" ht="15.75" thickBot="1" x14ac:dyDescent="0.3">
      <c r="B1" s="257" t="s">
        <v>134</v>
      </c>
    </row>
    <row r="2" spans="1:18" ht="15.75" thickBot="1" x14ac:dyDescent="0.3">
      <c r="B2" s="256" t="s">
        <v>344</v>
      </c>
      <c r="C2" s="263" t="s">
        <v>107</v>
      </c>
      <c r="D2" s="264"/>
      <c r="E2" s="264"/>
      <c r="F2" s="265"/>
      <c r="G2" s="266" t="s">
        <v>108</v>
      </c>
      <c r="H2" s="267"/>
      <c r="I2" s="267"/>
      <c r="J2" s="268"/>
      <c r="K2" s="269" t="s">
        <v>109</v>
      </c>
      <c r="L2" s="269"/>
      <c r="M2" s="269"/>
      <c r="N2" s="269"/>
      <c r="O2" s="266" t="s">
        <v>302</v>
      </c>
      <c r="P2" s="267"/>
      <c r="Q2" s="267"/>
      <c r="R2" s="268"/>
    </row>
    <row r="3" spans="1:18" s="118" customFormat="1" ht="29.45" customHeight="1" thickBot="1" x14ac:dyDescent="0.3">
      <c r="B3" s="119" t="s">
        <v>303</v>
      </c>
      <c r="C3" s="120" t="s">
        <v>304</v>
      </c>
      <c r="D3" s="121" t="s">
        <v>305</v>
      </c>
      <c r="E3" s="121" t="s">
        <v>306</v>
      </c>
      <c r="F3" s="122" t="s">
        <v>307</v>
      </c>
      <c r="G3" s="120" t="s">
        <v>304</v>
      </c>
      <c r="H3" s="123" t="s">
        <v>305</v>
      </c>
      <c r="I3" s="123" t="s">
        <v>306</v>
      </c>
      <c r="J3" s="122" t="s">
        <v>307</v>
      </c>
      <c r="K3" s="124" t="s">
        <v>304</v>
      </c>
      <c r="L3" s="123" t="s">
        <v>305</v>
      </c>
      <c r="M3" s="123" t="s">
        <v>306</v>
      </c>
      <c r="N3" s="125" t="s">
        <v>307</v>
      </c>
      <c r="O3" s="120" t="s">
        <v>304</v>
      </c>
      <c r="P3" s="123" t="s">
        <v>305</v>
      </c>
      <c r="Q3" s="123" t="s">
        <v>306</v>
      </c>
      <c r="R3" s="122" t="s">
        <v>307</v>
      </c>
    </row>
    <row r="4" spans="1:18" ht="15.75" thickBot="1" x14ac:dyDescent="0.3">
      <c r="B4" s="126" t="s">
        <v>308</v>
      </c>
      <c r="C4" s="127">
        <f>C22+C18+C14+C11+C6</f>
        <v>0.70000000000000007</v>
      </c>
      <c r="D4" s="128" t="e">
        <f>(D6*$C6+D11*$C11+D14*$C14+D18*$C18+D22*$C22)</f>
        <v>#DIV/0!</v>
      </c>
      <c r="E4" s="128" t="e">
        <f>(E6*C6+E11*C11+E14*C14+E18*C18+E22*C22)</f>
        <v>#DIV/0!</v>
      </c>
      <c r="F4" s="129" t="e">
        <f>D4/E4</f>
        <v>#DIV/0!</v>
      </c>
      <c r="G4" s="127">
        <f>G22+G18+G14+G11+G6</f>
        <v>1</v>
      </c>
      <c r="H4" s="128" t="e">
        <f>(H6*$G6+H11*$G11+H14*$G14+H18*$G18+H22*$G22)</f>
        <v>#DIV/0!</v>
      </c>
      <c r="I4" s="128">
        <f>(I6*G6+I11*G11+I14*G14+I18*G18+I22*G22)</f>
        <v>0.61899999999999988</v>
      </c>
      <c r="J4" s="129" t="e">
        <f>H4/I4</f>
        <v>#DIV/0!</v>
      </c>
      <c r="K4" s="130">
        <f>K22+K18+K14+K11+K6</f>
        <v>1</v>
      </c>
      <c r="L4" s="128" t="e">
        <f>(L6*$K6+L11*$K11+L14*$K14+L18*$K18+L22*$K22)</f>
        <v>#DIV/0!</v>
      </c>
      <c r="M4" s="128">
        <f>(M6*K6+M11*K11+M14*K14+M18*K18+M22*K22)</f>
        <v>0.67049999999999998</v>
      </c>
      <c r="N4" s="131" t="e">
        <f>L4/M4</f>
        <v>#DIV/0!</v>
      </c>
      <c r="O4" s="127">
        <f>O22+O18+O14+O11+O6</f>
        <v>1</v>
      </c>
      <c r="P4" s="128" t="e">
        <f>(P6*$O6+P11*$O11+P14*$O14+P18*$O18+P22*$O22)</f>
        <v>#DIV/0!</v>
      </c>
      <c r="Q4" s="128">
        <f>(Q6*O6+Q11*O11+Q14*O14+Q18*O18+Q22*O22)</f>
        <v>0.70850000000000002</v>
      </c>
      <c r="R4" s="129" t="e">
        <f>P4/Q4</f>
        <v>#DIV/0!</v>
      </c>
    </row>
    <row r="5" spans="1:18" ht="15.75" thickBot="1" x14ac:dyDescent="0.3">
      <c r="B5" s="132"/>
      <c r="C5" s="133"/>
      <c r="D5" s="134"/>
      <c r="E5" s="134"/>
      <c r="F5" s="135"/>
      <c r="G5" s="133"/>
      <c r="H5" s="134"/>
      <c r="I5" s="134"/>
      <c r="J5" s="135"/>
      <c r="K5" s="136"/>
      <c r="L5" s="134"/>
      <c r="M5" s="134"/>
      <c r="N5" s="137"/>
      <c r="O5" s="133"/>
      <c r="P5" s="134"/>
      <c r="Q5" s="134"/>
      <c r="R5" s="135"/>
    </row>
    <row r="6" spans="1:18" ht="25.5" x14ac:dyDescent="0.25">
      <c r="A6" s="138" t="s">
        <v>309</v>
      </c>
      <c r="B6" s="139" t="s">
        <v>310</v>
      </c>
      <c r="C6" s="140">
        <f>SUM(C7:C10)</f>
        <v>0.30000000000000004</v>
      </c>
      <c r="D6" s="258" t="e">
        <f>(D7*$C7+D8*$C8+D9*$C9+D10*$C10)/$C6</f>
        <v>#DIV/0!</v>
      </c>
      <c r="E6" s="141">
        <f>(E7*C7+E8*C8+E9*C9+E10*C10)/C6</f>
        <v>0.86666666666666659</v>
      </c>
      <c r="F6" s="142" t="e">
        <f>D6/E6</f>
        <v>#DIV/0!</v>
      </c>
      <c r="G6" s="140">
        <f>SUM(G7:G10)</f>
        <v>0.30000000000000004</v>
      </c>
      <c r="H6" s="258" t="e">
        <f>(H7*$G7+H8*$G8+H9*$G9+H10*$G10)/$G6</f>
        <v>#DIV/0!</v>
      </c>
      <c r="I6" s="141">
        <f>(I7*G7+I8*G8+I9*G9+I10*G10)/G6</f>
        <v>0.89666666666666661</v>
      </c>
      <c r="J6" s="142" t="e">
        <f>H6/I6</f>
        <v>#DIV/0!</v>
      </c>
      <c r="K6" s="143">
        <f>SUM(K7:K10)</f>
        <v>0.30000000000000004</v>
      </c>
      <c r="L6" s="258" t="e">
        <f>(L7*$K7+L8*$K8+L9*$K9+L10*$K10)/$K6</f>
        <v>#DIV/0!</v>
      </c>
      <c r="M6" s="141">
        <f>(M7*K7+M8*K8+M9*K9+M10*K10)/K6</f>
        <v>0.93499999999999994</v>
      </c>
      <c r="N6" s="142" t="e">
        <f>L6/M6</f>
        <v>#DIV/0!</v>
      </c>
      <c r="O6" s="140">
        <f>SUM(O7:O10)</f>
        <v>0.30000000000000004</v>
      </c>
      <c r="P6" s="258" t="e">
        <f>(P7*$O7+P8*$O8+P9*$O9+P10*$O10)/$O6</f>
        <v>#DIV/0!</v>
      </c>
      <c r="Q6" s="141">
        <f>(Q7*O7+Q8*O8+Q9*O9+Q10*O10)/O6</f>
        <v>0.96166666666666667</v>
      </c>
      <c r="R6" s="142" t="e">
        <f>P6/Q6</f>
        <v>#DIV/0!</v>
      </c>
    </row>
    <row r="7" spans="1:18" x14ac:dyDescent="0.25">
      <c r="B7" s="144" t="s">
        <v>311</v>
      </c>
      <c r="C7" s="145">
        <v>0.1</v>
      </c>
      <c r="D7" s="146" t="e">
        <f>'1C'!F19</f>
        <v>#DIV/0!</v>
      </c>
      <c r="E7" s="146">
        <v>1</v>
      </c>
      <c r="F7" s="147" t="e">
        <f>D7/E7</f>
        <v>#DIV/0!</v>
      </c>
      <c r="G7" s="145">
        <v>7.0000000000000007E-2</v>
      </c>
      <c r="H7" s="146" t="e">
        <f>'1C'!G19</f>
        <v>#DIV/0!</v>
      </c>
      <c r="I7" s="146">
        <v>1</v>
      </c>
      <c r="J7" s="147" t="e">
        <f>H7/I7</f>
        <v>#DIV/0!</v>
      </c>
      <c r="K7" s="148">
        <v>7.0000000000000007E-2</v>
      </c>
      <c r="L7" s="146" t="e">
        <f>'1C'!H19</f>
        <v>#DIV/0!</v>
      </c>
      <c r="M7" s="146">
        <v>1</v>
      </c>
      <c r="N7" s="149" t="e">
        <f>L7/M7</f>
        <v>#DIV/0!</v>
      </c>
      <c r="O7" s="145">
        <v>7.0000000000000007E-2</v>
      </c>
      <c r="P7" s="146" t="e">
        <f>'1C'!I19</f>
        <v>#DIV/0!</v>
      </c>
      <c r="Q7" s="146">
        <v>1</v>
      </c>
      <c r="R7" s="147" t="e">
        <f>P7/Q7</f>
        <v>#DIV/0!</v>
      </c>
    </row>
    <row r="8" spans="1:18" x14ac:dyDescent="0.25">
      <c r="B8" s="144" t="s">
        <v>312</v>
      </c>
      <c r="C8" s="145">
        <v>0</v>
      </c>
      <c r="D8" s="146" t="e">
        <f>'2C'!F20</f>
        <v>#DIV/0!</v>
      </c>
      <c r="E8" s="146">
        <v>0</v>
      </c>
      <c r="F8" s="147" t="e">
        <f t="shared" ref="F8:F9" si="0">D8/E8</f>
        <v>#DIV/0!</v>
      </c>
      <c r="G8" s="145">
        <v>0.08</v>
      </c>
      <c r="H8" s="146" t="e">
        <f>'2C'!G20</f>
        <v>#DIV/0!</v>
      </c>
      <c r="I8" s="146">
        <v>0.7</v>
      </c>
      <c r="J8" s="147" t="e">
        <f t="shared" ref="J8:J9" si="1">H8/I8</f>
        <v>#DIV/0!</v>
      </c>
      <c r="K8" s="148">
        <v>0.08</v>
      </c>
      <c r="L8" s="146" t="e">
        <f>'2C'!H20</f>
        <v>#DIV/0!</v>
      </c>
      <c r="M8" s="146">
        <v>0.8</v>
      </c>
      <c r="N8" s="149" t="e">
        <f t="shared" ref="N8:N9" si="2">L8/M8</f>
        <v>#DIV/0!</v>
      </c>
      <c r="O8" s="145">
        <v>0.08</v>
      </c>
      <c r="P8" s="146" t="e">
        <f>'2C'!I20</f>
        <v>#DIV/0!</v>
      </c>
      <c r="Q8" s="146">
        <v>0.9</v>
      </c>
      <c r="R8" s="147" t="e">
        <f t="shared" ref="R8:R9" si="3">P8/Q8</f>
        <v>#DIV/0!</v>
      </c>
    </row>
    <row r="9" spans="1:18" ht="16.149999999999999" customHeight="1" x14ac:dyDescent="0.25">
      <c r="B9" s="144" t="s">
        <v>313</v>
      </c>
      <c r="C9" s="145">
        <v>0.1</v>
      </c>
      <c r="D9" s="146" t="e">
        <f>'3C '!F19</f>
        <v>#DIV/0!</v>
      </c>
      <c r="E9" s="146">
        <v>0.8</v>
      </c>
      <c r="F9" s="147" t="e">
        <f t="shared" si="0"/>
        <v>#DIV/0!</v>
      </c>
      <c r="G9" s="145">
        <v>7.0000000000000007E-2</v>
      </c>
      <c r="H9" s="146" t="e">
        <f>'3C '!G19</f>
        <v>#DIV/0!</v>
      </c>
      <c r="I9" s="146">
        <v>0.9</v>
      </c>
      <c r="J9" s="147" t="e">
        <f t="shared" si="1"/>
        <v>#DIV/0!</v>
      </c>
      <c r="K9" s="148">
        <v>7.0000000000000007E-2</v>
      </c>
      <c r="L9" s="146" t="e">
        <f>'3C '!H19</f>
        <v>#DIV/0!</v>
      </c>
      <c r="M9" s="146">
        <v>0.95</v>
      </c>
      <c r="N9" s="149" t="e">
        <f t="shared" si="2"/>
        <v>#DIV/0!</v>
      </c>
      <c r="O9" s="145">
        <v>7.0000000000000007E-2</v>
      </c>
      <c r="P9" s="146" t="e">
        <f>'3C '!I19</f>
        <v>#DIV/0!</v>
      </c>
      <c r="Q9" s="146">
        <v>0.95</v>
      </c>
      <c r="R9" s="147" t="e">
        <f t="shared" si="3"/>
        <v>#DIV/0!</v>
      </c>
    </row>
    <row r="10" spans="1:18" ht="15.75" thickBot="1" x14ac:dyDescent="0.3">
      <c r="B10" s="150" t="s">
        <v>314</v>
      </c>
      <c r="C10" s="151">
        <v>0.1</v>
      </c>
      <c r="D10" s="152" t="e">
        <f>'4C '!F19</f>
        <v>#DIV/0!</v>
      </c>
      <c r="E10" s="152">
        <v>0.8</v>
      </c>
      <c r="F10" s="153" t="e">
        <f>D10/E10</f>
        <v>#DIV/0!</v>
      </c>
      <c r="G10" s="151">
        <v>0.08</v>
      </c>
      <c r="H10" s="152" t="e">
        <f>'4C '!G19</f>
        <v>#DIV/0!</v>
      </c>
      <c r="I10" s="152">
        <v>1</v>
      </c>
      <c r="J10" s="153" t="e">
        <f>H10/I10</f>
        <v>#DIV/0!</v>
      </c>
      <c r="K10" s="154">
        <v>0.08</v>
      </c>
      <c r="L10" s="152" t="e">
        <f>'4C '!H19</f>
        <v>#DIV/0!</v>
      </c>
      <c r="M10" s="152">
        <v>1</v>
      </c>
      <c r="N10" s="155" t="e">
        <f>L10/M10</f>
        <v>#DIV/0!</v>
      </c>
      <c r="O10" s="151">
        <v>0.08</v>
      </c>
      <c r="P10" s="152" t="e">
        <f>'4C '!I19</f>
        <v>#DIV/0!</v>
      </c>
      <c r="Q10" s="152">
        <v>1</v>
      </c>
      <c r="R10" s="153" t="e">
        <f>P10/Q10</f>
        <v>#DIV/0!</v>
      </c>
    </row>
    <row r="11" spans="1:18" x14ac:dyDescent="0.25">
      <c r="A11" s="138" t="s">
        <v>309</v>
      </c>
      <c r="B11" s="139" t="s">
        <v>315</v>
      </c>
      <c r="C11" s="140">
        <f>SUM(C12:C13)</f>
        <v>0.2</v>
      </c>
      <c r="D11" s="258" t="e">
        <f>(D12*$C12+D13*$C13)/$C11</f>
        <v>#DIV/0!</v>
      </c>
      <c r="E11" s="141">
        <f>(E12*C12+E13*C13)/C11</f>
        <v>0.35000000000000003</v>
      </c>
      <c r="F11" s="142" t="e">
        <f>D11/E11</f>
        <v>#DIV/0!</v>
      </c>
      <c r="G11" s="140">
        <f>SUM(G12:G13)</f>
        <v>0.2</v>
      </c>
      <c r="H11" s="258" t="e">
        <f>(H12*$G12+H13*$G13)/$G11</f>
        <v>#DIV/0!</v>
      </c>
      <c r="I11" s="141">
        <f>(I12*G12+I13*G13)/G11</f>
        <v>0.44999999999999996</v>
      </c>
      <c r="J11" s="142" t="e">
        <f>H11/I11</f>
        <v>#DIV/0!</v>
      </c>
      <c r="K11" s="143">
        <f>SUM(K12:K13)</f>
        <v>0.2</v>
      </c>
      <c r="L11" s="258" t="e">
        <f>(L12*$K12+L13*$K13)/$K11</f>
        <v>#DIV/0!</v>
      </c>
      <c r="M11" s="141">
        <f>(M12*K12+M13*K13)/K11</f>
        <v>0.6</v>
      </c>
      <c r="N11" s="142" t="e">
        <f>L11/M11</f>
        <v>#DIV/0!</v>
      </c>
      <c r="O11" s="140">
        <f>SUM(O12:O13)</f>
        <v>0.2</v>
      </c>
      <c r="P11" s="258" t="e">
        <f>(P12*$O12+P13*$O13)/$O11</f>
        <v>#DIV/0!</v>
      </c>
      <c r="Q11" s="141">
        <f>(Q12*O12+Q13*O13)/O11</f>
        <v>0.70000000000000007</v>
      </c>
      <c r="R11" s="142" t="e">
        <f>P11/Q11</f>
        <v>#DIV/0!</v>
      </c>
    </row>
    <row r="12" spans="1:18" x14ac:dyDescent="0.25">
      <c r="B12" s="144" t="s">
        <v>316</v>
      </c>
      <c r="C12" s="145">
        <v>0.1</v>
      </c>
      <c r="D12" s="146" t="e">
        <f>'5C'!F19</f>
        <v>#DIV/0!</v>
      </c>
      <c r="E12" s="146">
        <v>0.5</v>
      </c>
      <c r="F12" s="147" t="e">
        <f>D12/E12</f>
        <v>#DIV/0!</v>
      </c>
      <c r="G12" s="145">
        <v>0.1</v>
      </c>
      <c r="H12" s="146" t="e">
        <f>'5C'!G19</f>
        <v>#DIV/0!</v>
      </c>
      <c r="I12" s="146">
        <v>0.6</v>
      </c>
      <c r="J12" s="147" t="e">
        <f>H12/I12</f>
        <v>#DIV/0!</v>
      </c>
      <c r="K12" s="148">
        <v>0.1</v>
      </c>
      <c r="L12" s="146" t="e">
        <f>'5C'!H19</f>
        <v>#DIV/0!</v>
      </c>
      <c r="M12" s="146">
        <v>0.7</v>
      </c>
      <c r="N12" s="149" t="e">
        <f>L12/M12</f>
        <v>#DIV/0!</v>
      </c>
      <c r="O12" s="145">
        <v>0.1</v>
      </c>
      <c r="P12" s="146" t="e">
        <f>'5C'!I19</f>
        <v>#DIV/0!</v>
      </c>
      <c r="Q12" s="146">
        <v>0.8</v>
      </c>
      <c r="R12" s="147" t="e">
        <f>P12/Q12</f>
        <v>#DIV/0!</v>
      </c>
    </row>
    <row r="13" spans="1:18" ht="15.75" thickBot="1" x14ac:dyDescent="0.3">
      <c r="B13" s="150" t="s">
        <v>317</v>
      </c>
      <c r="C13" s="151">
        <v>0.1</v>
      </c>
      <c r="D13" s="152" t="e">
        <f>'6C'!F19</f>
        <v>#DIV/0!</v>
      </c>
      <c r="E13" s="152">
        <v>0.2</v>
      </c>
      <c r="F13" s="153" t="e">
        <f t="shared" ref="F13" si="4">D13/E13</f>
        <v>#DIV/0!</v>
      </c>
      <c r="G13" s="151">
        <v>0.1</v>
      </c>
      <c r="H13" s="152" t="e">
        <f>'6C'!G19</f>
        <v>#DIV/0!</v>
      </c>
      <c r="I13" s="152">
        <v>0.3</v>
      </c>
      <c r="J13" s="153" t="e">
        <f t="shared" ref="J13" si="5">H13/I13</f>
        <v>#DIV/0!</v>
      </c>
      <c r="K13" s="154">
        <v>0.1</v>
      </c>
      <c r="L13" s="152" t="e">
        <f>'6C'!H19</f>
        <v>#DIV/0!</v>
      </c>
      <c r="M13" s="152">
        <v>0.5</v>
      </c>
      <c r="N13" s="155" t="e">
        <f t="shared" ref="N13" si="6">L13/M13</f>
        <v>#DIV/0!</v>
      </c>
      <c r="O13" s="151">
        <v>0.1</v>
      </c>
      <c r="P13" s="152" t="e">
        <f>'6C'!I19</f>
        <v>#DIV/0!</v>
      </c>
      <c r="Q13" s="152">
        <v>0.6</v>
      </c>
      <c r="R13" s="153" t="e">
        <f t="shared" ref="R13" si="7">P13/Q13</f>
        <v>#DIV/0!</v>
      </c>
    </row>
    <row r="14" spans="1:18" x14ac:dyDescent="0.25">
      <c r="A14" s="138" t="s">
        <v>309</v>
      </c>
      <c r="B14" s="139" t="s">
        <v>318</v>
      </c>
      <c r="C14" s="140">
        <f>SUM(C15:C17)</f>
        <v>0.1</v>
      </c>
      <c r="D14" s="258" t="e">
        <f>(D15*$C15+D16*$C16+D17*$C17)/$C14</f>
        <v>#DIV/0!</v>
      </c>
      <c r="E14" s="141">
        <f>(E15*C15+E16*C16+E17*C17)/C14</f>
        <v>0.86499999999999988</v>
      </c>
      <c r="F14" s="142" t="e">
        <f t="shared" ref="F14:F23" si="8">D14/E14</f>
        <v>#DIV/0!</v>
      </c>
      <c r="G14" s="140">
        <f>SUM(G15:G17)</f>
        <v>0.1</v>
      </c>
      <c r="H14" s="258" t="e">
        <f>($G16*H16+$G17*H17)/$G14</f>
        <v>#DIV/0!</v>
      </c>
      <c r="I14" s="141">
        <v>1</v>
      </c>
      <c r="J14" s="142" t="e">
        <f>H14/I14</f>
        <v>#DIV/0!</v>
      </c>
      <c r="K14" s="143">
        <f>SUM(K15:K17)</f>
        <v>0.1</v>
      </c>
      <c r="L14" s="258" t="e">
        <f>($K16*L16+$K17*L17)/$K14</f>
        <v>#DIV/0!</v>
      </c>
      <c r="M14" s="141">
        <v>1</v>
      </c>
      <c r="N14" s="142" t="e">
        <f>L14/M14</f>
        <v>#DIV/0!</v>
      </c>
      <c r="O14" s="140">
        <f>SUM(O15:O17)</f>
        <v>0.1</v>
      </c>
      <c r="P14" s="258" t="e">
        <f>($O16*P16+$O17*P17)/$O14</f>
        <v>#DIV/0!</v>
      </c>
      <c r="Q14" s="141">
        <v>1</v>
      </c>
      <c r="R14" s="142" t="e">
        <f>P14/Q14</f>
        <v>#DIV/0!</v>
      </c>
    </row>
    <row r="15" spans="1:18" x14ac:dyDescent="0.25">
      <c r="B15" s="156" t="s">
        <v>319</v>
      </c>
      <c r="C15" s="145">
        <v>0.04</v>
      </c>
      <c r="D15" s="146">
        <f>' 7C'!C26</f>
        <v>0</v>
      </c>
      <c r="E15" s="146">
        <v>0.85</v>
      </c>
      <c r="F15" s="147">
        <f t="shared" si="8"/>
        <v>0</v>
      </c>
      <c r="G15" s="157"/>
      <c r="H15" s="158"/>
      <c r="I15" s="158"/>
      <c r="J15" s="159"/>
      <c r="K15" s="160" t="s">
        <v>177</v>
      </c>
      <c r="L15" s="158"/>
      <c r="M15" s="158"/>
      <c r="N15" s="161"/>
      <c r="O15" s="157"/>
      <c r="P15" s="158"/>
      <c r="Q15" s="158"/>
      <c r="R15" s="159"/>
    </row>
    <row r="16" spans="1:18" x14ac:dyDescent="0.25">
      <c r="B16" s="156" t="s">
        <v>320</v>
      </c>
      <c r="C16" s="145">
        <v>0.03</v>
      </c>
      <c r="D16" s="146" t="e">
        <f>' 8C'!D30</f>
        <v>#DIV/0!</v>
      </c>
      <c r="E16" s="162">
        <v>1</v>
      </c>
      <c r="F16" s="147" t="e">
        <f t="shared" si="8"/>
        <v>#DIV/0!</v>
      </c>
      <c r="G16" s="145">
        <v>0.05</v>
      </c>
      <c r="H16" s="146" t="e">
        <f>' 8C'!M30</f>
        <v>#DIV/0!</v>
      </c>
      <c r="I16" s="146">
        <v>1</v>
      </c>
      <c r="J16" s="147" t="e">
        <f t="shared" ref="J16:J23" si="9">H16/I16</f>
        <v>#DIV/0!</v>
      </c>
      <c r="K16" s="148">
        <v>0.05</v>
      </c>
      <c r="L16" s="146" t="e">
        <f>' 8C'!V30</f>
        <v>#DIV/0!</v>
      </c>
      <c r="M16" s="146">
        <v>1</v>
      </c>
      <c r="N16" s="147" t="e">
        <f t="shared" ref="N16:N23" si="10">L16/M16</f>
        <v>#DIV/0!</v>
      </c>
      <c r="O16" s="145">
        <v>0.05</v>
      </c>
      <c r="P16" s="146" t="e">
        <f>' 8C'!AE30</f>
        <v>#DIV/0!</v>
      </c>
      <c r="Q16" s="146">
        <v>1</v>
      </c>
      <c r="R16" s="147" t="e">
        <f t="shared" ref="R16:R23" si="11">P16/Q16</f>
        <v>#DIV/0!</v>
      </c>
    </row>
    <row r="17" spans="1:18" ht="15.75" thickBot="1" x14ac:dyDescent="0.3">
      <c r="B17" s="163" t="s">
        <v>321</v>
      </c>
      <c r="C17" s="151">
        <v>0.03</v>
      </c>
      <c r="D17" s="152" t="e">
        <f>'9C'!C53</f>
        <v>#DIV/0!</v>
      </c>
      <c r="E17" s="152">
        <v>0.75</v>
      </c>
      <c r="F17" s="153" t="e">
        <f t="shared" si="8"/>
        <v>#DIV/0!</v>
      </c>
      <c r="G17" s="151">
        <v>0.05</v>
      </c>
      <c r="H17" s="152" t="e">
        <f>'9C'!M53</f>
        <v>#DIV/0!</v>
      </c>
      <c r="I17" s="152">
        <v>0.8</v>
      </c>
      <c r="J17" s="153" t="e">
        <f t="shared" si="9"/>
        <v>#DIV/0!</v>
      </c>
      <c r="K17" s="154">
        <v>0.05</v>
      </c>
      <c r="L17" s="152" t="e">
        <f>'9C'!W53</f>
        <v>#DIV/0!</v>
      </c>
      <c r="M17" s="152">
        <v>0.9</v>
      </c>
      <c r="N17" s="153" t="e">
        <f t="shared" si="10"/>
        <v>#DIV/0!</v>
      </c>
      <c r="O17" s="151">
        <v>0.05</v>
      </c>
      <c r="P17" s="152" t="e">
        <f>'9C'!AG53</f>
        <v>#DIV/0!</v>
      </c>
      <c r="Q17" s="152">
        <v>1</v>
      </c>
      <c r="R17" s="153" t="e">
        <f t="shared" si="11"/>
        <v>#DIV/0!</v>
      </c>
    </row>
    <row r="18" spans="1:18" x14ac:dyDescent="0.25">
      <c r="A18" s="138" t="s">
        <v>309</v>
      </c>
      <c r="B18" s="139" t="s">
        <v>322</v>
      </c>
      <c r="C18" s="140">
        <f>SUM(C19:C21)</f>
        <v>0</v>
      </c>
      <c r="D18" s="258" t="e">
        <f>(D19*$C19+D20*$C20+D21*$C21)/$C18</f>
        <v>#DIV/0!</v>
      </c>
      <c r="E18" s="141" t="e">
        <f>(E19*$C19+E20*$C20+E21*$C21)/$C18</f>
        <v>#DIV/0!</v>
      </c>
      <c r="F18" s="142" t="e">
        <f t="shared" si="8"/>
        <v>#DIV/0!</v>
      </c>
      <c r="G18" s="140">
        <f>SUM(G19:G21)</f>
        <v>0.30000000000000004</v>
      </c>
      <c r="H18" s="262" t="e">
        <f>(H19*G19+H20*G20+H21*G21)/G18</f>
        <v>#DIV/0!</v>
      </c>
      <c r="I18" s="141">
        <f>(I19*G19+I20*G20+I21*G21)/G18</f>
        <v>0.19999999999999996</v>
      </c>
      <c r="J18" s="142" t="e">
        <f t="shared" si="9"/>
        <v>#DIV/0!</v>
      </c>
      <c r="K18" s="143">
        <f>SUM(K19:K21)</f>
        <v>0.30000000000000004</v>
      </c>
      <c r="L18" s="258" t="e">
        <f>(L19*K19+L20*K20+L21*K21)/K18</f>
        <v>#DIV/0!</v>
      </c>
      <c r="M18" s="141">
        <f>(M19*K19+M20*K20+M21*K21)/K18</f>
        <v>0.23333333333333328</v>
      </c>
      <c r="N18" s="142" t="e">
        <f t="shared" si="10"/>
        <v>#DIV/0!</v>
      </c>
      <c r="O18" s="140">
        <f>SUM(O19:O21)</f>
        <v>0.30000000000000004</v>
      </c>
      <c r="P18" s="258" t="e">
        <f>(P19*O19+P20*O20+P21*O21)/O18</f>
        <v>#DIV/0!</v>
      </c>
      <c r="Q18" s="141">
        <f>(Q19*O19+Q20*O20+Q21*O21)/O18</f>
        <v>0.26666666666666666</v>
      </c>
      <c r="R18" s="142" t="e">
        <f t="shared" si="11"/>
        <v>#DIV/0!</v>
      </c>
    </row>
    <row r="19" spans="1:18" x14ac:dyDescent="0.25">
      <c r="B19" s="144" t="s">
        <v>323</v>
      </c>
      <c r="C19" s="145">
        <v>0</v>
      </c>
      <c r="D19" s="253"/>
      <c r="E19" s="253"/>
      <c r="F19" s="254" t="e">
        <f t="shared" si="8"/>
        <v>#DIV/0!</v>
      </c>
      <c r="G19" s="145">
        <v>0.1</v>
      </c>
      <c r="H19" s="253"/>
      <c r="I19" s="253"/>
      <c r="J19" s="254" t="e">
        <f t="shared" si="9"/>
        <v>#DIV/0!</v>
      </c>
      <c r="K19" s="148">
        <v>0.1</v>
      </c>
      <c r="L19" s="253"/>
      <c r="M19" s="253"/>
      <c r="N19" s="254" t="e">
        <f t="shared" si="10"/>
        <v>#DIV/0!</v>
      </c>
      <c r="O19" s="145">
        <v>0.1</v>
      </c>
      <c r="P19" s="253"/>
      <c r="Q19" s="253"/>
      <c r="R19" s="254" t="e">
        <f t="shared" si="11"/>
        <v>#DIV/0!</v>
      </c>
    </row>
    <row r="20" spans="1:18" x14ac:dyDescent="0.25">
      <c r="B20" s="144" t="s">
        <v>324</v>
      </c>
      <c r="C20" s="145">
        <v>0</v>
      </c>
      <c r="D20" s="253"/>
      <c r="E20" s="253"/>
      <c r="F20" s="254" t="e">
        <f t="shared" si="8"/>
        <v>#DIV/0!</v>
      </c>
      <c r="G20" s="145">
        <v>0.1</v>
      </c>
      <c r="H20" s="253"/>
      <c r="I20" s="253"/>
      <c r="J20" s="254" t="e">
        <f t="shared" si="9"/>
        <v>#DIV/0!</v>
      </c>
      <c r="K20" s="148">
        <v>0.1</v>
      </c>
      <c r="L20" s="253"/>
      <c r="M20" s="253"/>
      <c r="N20" s="254" t="e">
        <f t="shared" si="10"/>
        <v>#DIV/0!</v>
      </c>
      <c r="O20" s="145">
        <v>0.1</v>
      </c>
      <c r="P20" s="253"/>
      <c r="Q20" s="253"/>
      <c r="R20" s="254" t="e">
        <f t="shared" si="11"/>
        <v>#DIV/0!</v>
      </c>
    </row>
    <row r="21" spans="1:18" ht="15.75" thickBot="1" x14ac:dyDescent="0.3">
      <c r="B21" s="150" t="s">
        <v>325</v>
      </c>
      <c r="C21" s="151">
        <v>0</v>
      </c>
      <c r="D21" s="259" t="e">
        <f>'12C'!F19</f>
        <v>#DIV/0!</v>
      </c>
      <c r="E21" s="152"/>
      <c r="F21" s="255" t="e">
        <f t="shared" si="8"/>
        <v>#DIV/0!</v>
      </c>
      <c r="G21" s="151">
        <v>0.1</v>
      </c>
      <c r="H21" s="259" t="e">
        <f>'12C'!G19</f>
        <v>#DIV/0!</v>
      </c>
      <c r="I21" s="152">
        <v>0.6</v>
      </c>
      <c r="J21" s="255" t="e">
        <f t="shared" si="9"/>
        <v>#DIV/0!</v>
      </c>
      <c r="K21" s="154">
        <v>0.1</v>
      </c>
      <c r="L21" s="259" t="e">
        <f>'12C'!H19</f>
        <v>#DIV/0!</v>
      </c>
      <c r="M21" s="152">
        <v>0.7</v>
      </c>
      <c r="N21" s="255" t="e">
        <f t="shared" si="10"/>
        <v>#DIV/0!</v>
      </c>
      <c r="O21" s="151">
        <v>0.1</v>
      </c>
      <c r="P21" s="259" t="e">
        <f>'12C'!I19</f>
        <v>#DIV/0!</v>
      </c>
      <c r="Q21" s="152">
        <v>0.8</v>
      </c>
      <c r="R21" s="255" t="e">
        <f t="shared" si="11"/>
        <v>#DIV/0!</v>
      </c>
    </row>
    <row r="22" spans="1:18" x14ac:dyDescent="0.25">
      <c r="A22" s="138" t="s">
        <v>309</v>
      </c>
      <c r="B22" s="139" t="s">
        <v>326</v>
      </c>
      <c r="C22" s="140">
        <f t="shared" ref="C22" si="12">C23</f>
        <v>0.1</v>
      </c>
      <c r="D22" s="258" t="e">
        <f>D23</f>
        <v>#DIV/0!</v>
      </c>
      <c r="E22" s="141">
        <f t="shared" ref="E22" si="13">E23</f>
        <v>1</v>
      </c>
      <c r="F22" s="142" t="e">
        <f t="shared" si="8"/>
        <v>#DIV/0!</v>
      </c>
      <c r="G22" s="140">
        <f t="shared" ref="G22" si="14">G23</f>
        <v>0.1</v>
      </c>
      <c r="H22" s="258" t="e">
        <f>H23</f>
        <v>#DIV/0!</v>
      </c>
      <c r="I22" s="141">
        <f t="shared" ref="I22" si="15">I23</f>
        <v>1</v>
      </c>
      <c r="J22" s="142" t="e">
        <f t="shared" si="9"/>
        <v>#DIV/0!</v>
      </c>
      <c r="K22" s="143">
        <f t="shared" ref="K22" si="16">K23</f>
        <v>0.1</v>
      </c>
      <c r="L22" s="258" t="e">
        <f>L23</f>
        <v>#DIV/0!</v>
      </c>
      <c r="M22" s="141">
        <f t="shared" ref="M22" si="17">M23</f>
        <v>1</v>
      </c>
      <c r="N22" s="142" t="e">
        <f t="shared" si="10"/>
        <v>#DIV/0!</v>
      </c>
      <c r="O22" s="140">
        <f t="shared" ref="O22" si="18">O23</f>
        <v>0.1</v>
      </c>
      <c r="P22" s="258" t="e">
        <f>P23</f>
        <v>#DIV/0!</v>
      </c>
      <c r="Q22" s="141">
        <f t="shared" ref="Q22" si="19">Q23</f>
        <v>1</v>
      </c>
      <c r="R22" s="142" t="e">
        <f t="shared" si="11"/>
        <v>#DIV/0!</v>
      </c>
    </row>
    <row r="23" spans="1:18" ht="15" customHeight="1" thickBot="1" x14ac:dyDescent="0.3">
      <c r="B23" s="164" t="s">
        <v>327</v>
      </c>
      <c r="C23" s="165">
        <v>0.1</v>
      </c>
      <c r="D23" s="166" t="e">
        <f>'13C'!G23</f>
        <v>#DIV/0!</v>
      </c>
      <c r="E23" s="166">
        <v>1</v>
      </c>
      <c r="F23" s="167" t="e">
        <f t="shared" si="8"/>
        <v>#DIV/0!</v>
      </c>
      <c r="G23" s="165">
        <v>0.1</v>
      </c>
      <c r="H23" s="166" t="e">
        <f>'13C'!H23</f>
        <v>#DIV/0!</v>
      </c>
      <c r="I23" s="166">
        <v>1</v>
      </c>
      <c r="J23" s="167" t="e">
        <f t="shared" si="9"/>
        <v>#DIV/0!</v>
      </c>
      <c r="K23" s="168">
        <v>0.1</v>
      </c>
      <c r="L23" s="169" t="e">
        <f>'13C'!I23</f>
        <v>#DIV/0!</v>
      </c>
      <c r="M23" s="169">
        <v>1</v>
      </c>
      <c r="N23" s="167" t="e">
        <f t="shared" si="10"/>
        <v>#DIV/0!</v>
      </c>
      <c r="O23" s="165">
        <v>0.1</v>
      </c>
      <c r="P23" s="166" t="e">
        <f>'13C'!J23</f>
        <v>#DIV/0!</v>
      </c>
      <c r="Q23" s="166">
        <v>1</v>
      </c>
      <c r="R23" s="167" t="e">
        <f t="shared" si="11"/>
        <v>#DIV/0!</v>
      </c>
    </row>
    <row r="25" spans="1:18" s="260" customFormat="1" ht="30.6" customHeight="1" x14ac:dyDescent="0.25">
      <c r="B25" s="270" t="s">
        <v>345</v>
      </c>
      <c r="C25" s="270"/>
      <c r="D25" s="270"/>
      <c r="E25" s="270"/>
      <c r="F25" s="270"/>
      <c r="G25" s="270"/>
      <c r="H25" s="270"/>
      <c r="I25" s="270"/>
      <c r="J25" s="270"/>
      <c r="K25" s="261"/>
      <c r="L25" s="261"/>
      <c r="M25" s="261"/>
      <c r="N25" s="261"/>
      <c r="O25" s="261"/>
      <c r="P25" s="261"/>
      <c r="Q25" s="261"/>
      <c r="R25" s="261"/>
    </row>
    <row r="27" spans="1:18" x14ac:dyDescent="0.25">
      <c r="B27" s="170" t="s">
        <v>176</v>
      </c>
    </row>
  </sheetData>
  <sheetProtection algorithmName="SHA-512" hashValue="lA6IqB8kLGiJluV7+zVk3aryJh1zb26noWaeUPrhzW6tc45SWT6Ae+6EKqh/481PqkLEX+6ITc1VdbRFLsGTQw==" saltValue="pxX4XhAPnTyfy/YNFwrE7g==" spinCount="100000" sheet="1" objects="1" scenarios="1"/>
  <mergeCells count="5">
    <mergeCell ref="C2:F2"/>
    <mergeCell ref="G2:J2"/>
    <mergeCell ref="K2:N2"/>
    <mergeCell ref="O2:R2"/>
    <mergeCell ref="B25:J25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9A59C-7EA8-42A4-935B-D56490E8D370}">
  <sheetPr>
    <tabColor theme="7" tint="0.79998168889431442"/>
  </sheetPr>
  <dimension ref="A2:J46"/>
  <sheetViews>
    <sheetView showGridLines="0" tabSelected="1" topLeftCell="B3" zoomScaleNormal="100" workbookViewId="0">
      <selection activeCell="D31" sqref="D31"/>
    </sheetView>
  </sheetViews>
  <sheetFormatPr baseColWidth="10" defaultColWidth="10.85546875" defaultRowHeight="15" x14ac:dyDescent="0.25"/>
  <cols>
    <col min="1" max="1" width="3" style="1" customWidth="1"/>
    <col min="2" max="2" width="60.28515625" style="1" customWidth="1"/>
    <col min="3" max="18" width="22" style="1" customWidth="1"/>
    <col min="19" max="16384" width="10.85546875" style="1"/>
  </cols>
  <sheetData>
    <row r="2" spans="2:10" ht="15.75" x14ac:dyDescent="0.25">
      <c r="B2" s="84" t="s">
        <v>147</v>
      </c>
    </row>
    <row r="3" spans="2:10" ht="15.75" thickBot="1" x14ac:dyDescent="0.3">
      <c r="B3" s="29" t="s">
        <v>134</v>
      </c>
      <c r="C3" s="5" t="s">
        <v>93</v>
      </c>
      <c r="D3" s="5"/>
    </row>
    <row r="4" spans="2:10" x14ac:dyDescent="0.25">
      <c r="C4" s="279" t="s">
        <v>329</v>
      </c>
      <c r="D4" s="280"/>
      <c r="E4" s="279" t="s">
        <v>331</v>
      </c>
      <c r="F4" s="280"/>
      <c r="G4" s="279" t="s">
        <v>332</v>
      </c>
      <c r="H4" s="280"/>
      <c r="I4" s="279" t="s">
        <v>338</v>
      </c>
      <c r="J4" s="280"/>
    </row>
    <row r="5" spans="2:10" x14ac:dyDescent="0.25">
      <c r="B5" s="171" t="s">
        <v>143</v>
      </c>
      <c r="C5" s="277" t="s">
        <v>140</v>
      </c>
      <c r="D5" s="278"/>
      <c r="E5" s="277" t="s">
        <v>140</v>
      </c>
      <c r="F5" s="278"/>
      <c r="G5" s="277" t="s">
        <v>140</v>
      </c>
      <c r="H5" s="278"/>
      <c r="I5" s="277" t="s">
        <v>140</v>
      </c>
      <c r="J5" s="278"/>
    </row>
    <row r="6" spans="2:10" hidden="1" x14ac:dyDescent="0.25">
      <c r="B6" s="31"/>
      <c r="C6" s="175"/>
      <c r="D6" s="176"/>
      <c r="E6" s="175"/>
      <c r="F6" s="176"/>
      <c r="G6" s="175"/>
      <c r="H6" s="176"/>
      <c r="I6" s="175"/>
      <c r="J6" s="176"/>
    </row>
    <row r="7" spans="2:10" s="37" customFormat="1" ht="63" customHeight="1" x14ac:dyDescent="0.25">
      <c r="B7" s="172" t="s">
        <v>189</v>
      </c>
      <c r="C7" s="177" t="s">
        <v>135</v>
      </c>
      <c r="D7" s="178" t="s">
        <v>135</v>
      </c>
      <c r="E7" s="177" t="s">
        <v>135</v>
      </c>
      <c r="F7" s="178" t="s">
        <v>135</v>
      </c>
      <c r="G7" s="177" t="s">
        <v>135</v>
      </c>
      <c r="H7" s="178" t="s">
        <v>135</v>
      </c>
      <c r="I7" s="177" t="s">
        <v>135</v>
      </c>
      <c r="J7" s="178" t="s">
        <v>135</v>
      </c>
    </row>
    <row r="8" spans="2:10" ht="42" customHeight="1" x14ac:dyDescent="0.25">
      <c r="B8" s="173" t="s">
        <v>145</v>
      </c>
      <c r="C8" s="179" t="s">
        <v>50</v>
      </c>
      <c r="D8" s="180" t="s">
        <v>133</v>
      </c>
      <c r="E8" s="179" t="s">
        <v>50</v>
      </c>
      <c r="F8" s="180" t="s">
        <v>133</v>
      </c>
      <c r="G8" s="179" t="s">
        <v>50</v>
      </c>
      <c r="H8" s="180" t="s">
        <v>133</v>
      </c>
      <c r="I8" s="179" t="s">
        <v>50</v>
      </c>
      <c r="J8" s="180" t="s">
        <v>133</v>
      </c>
    </row>
    <row r="9" spans="2:10" x14ac:dyDescent="0.25">
      <c r="B9" s="174" t="s">
        <v>141</v>
      </c>
      <c r="C9" s="181"/>
      <c r="D9" s="182"/>
      <c r="E9" s="181"/>
      <c r="F9" s="182"/>
      <c r="G9" s="181"/>
      <c r="H9" s="182"/>
      <c r="I9" s="181"/>
      <c r="J9" s="182"/>
    </row>
    <row r="10" spans="2:10" x14ac:dyDescent="0.25">
      <c r="B10" s="172" t="s">
        <v>121</v>
      </c>
      <c r="C10" s="183"/>
      <c r="D10" s="184"/>
      <c r="E10" s="183"/>
      <c r="F10" s="184"/>
      <c r="G10" s="183"/>
      <c r="H10" s="184"/>
      <c r="I10" s="183"/>
      <c r="J10" s="184"/>
    </row>
    <row r="11" spans="2:10" x14ac:dyDescent="0.25">
      <c r="B11" s="172" t="s">
        <v>122</v>
      </c>
      <c r="C11" s="183"/>
      <c r="D11" s="184"/>
      <c r="E11" s="183"/>
      <c r="F11" s="184"/>
      <c r="G11" s="183"/>
      <c r="H11" s="184"/>
      <c r="I11" s="183"/>
      <c r="J11" s="184"/>
    </row>
    <row r="12" spans="2:10" x14ac:dyDescent="0.25">
      <c r="B12" s="172" t="s">
        <v>123</v>
      </c>
      <c r="C12" s="183"/>
      <c r="D12" s="184"/>
      <c r="E12" s="183"/>
      <c r="F12" s="184"/>
      <c r="G12" s="183"/>
      <c r="H12" s="184"/>
      <c r="I12" s="183"/>
      <c r="J12" s="184"/>
    </row>
    <row r="13" spans="2:10" x14ac:dyDescent="0.25">
      <c r="B13" s="172" t="s">
        <v>124</v>
      </c>
      <c r="C13" s="183"/>
      <c r="D13" s="184"/>
      <c r="E13" s="183"/>
      <c r="F13" s="184"/>
      <c r="G13" s="183"/>
      <c r="H13" s="184"/>
      <c r="I13" s="183"/>
      <c r="J13" s="184"/>
    </row>
    <row r="14" spans="2:10" x14ac:dyDescent="0.25">
      <c r="B14" s="172" t="s">
        <v>125</v>
      </c>
      <c r="C14" s="183"/>
      <c r="D14" s="184"/>
      <c r="E14" s="183"/>
      <c r="F14" s="184"/>
      <c r="G14" s="183"/>
      <c r="H14" s="184"/>
      <c r="I14" s="183"/>
      <c r="J14" s="184"/>
    </row>
    <row r="15" spans="2:10" x14ac:dyDescent="0.25">
      <c r="B15" s="172" t="s">
        <v>126</v>
      </c>
      <c r="C15" s="183"/>
      <c r="D15" s="184"/>
      <c r="E15" s="183"/>
      <c r="F15" s="184"/>
      <c r="G15" s="183"/>
      <c r="H15" s="184"/>
      <c r="I15" s="183"/>
      <c r="J15" s="184"/>
    </row>
    <row r="16" spans="2:10" ht="16.149999999999999" customHeight="1" x14ac:dyDescent="0.25">
      <c r="B16" s="172" t="s">
        <v>127</v>
      </c>
      <c r="C16" s="183"/>
      <c r="D16" s="184"/>
      <c r="E16" s="183"/>
      <c r="F16" s="184"/>
      <c r="G16" s="183"/>
      <c r="H16" s="184"/>
      <c r="I16" s="183"/>
      <c r="J16" s="184"/>
    </row>
    <row r="17" spans="1:10" x14ac:dyDescent="0.25">
      <c r="B17" s="172" t="s">
        <v>128</v>
      </c>
      <c r="C17" s="183"/>
      <c r="D17" s="184"/>
      <c r="E17" s="183"/>
      <c r="F17" s="184"/>
      <c r="G17" s="183"/>
      <c r="H17" s="184"/>
      <c r="I17" s="183"/>
      <c r="J17" s="184"/>
    </row>
    <row r="18" spans="1:10" x14ac:dyDescent="0.25">
      <c r="B18" s="172" t="s">
        <v>129</v>
      </c>
      <c r="C18" s="183"/>
      <c r="D18" s="184"/>
      <c r="E18" s="183"/>
      <c r="F18" s="184"/>
      <c r="G18" s="183"/>
      <c r="H18" s="184"/>
      <c r="I18" s="183"/>
      <c r="J18" s="184"/>
    </row>
    <row r="19" spans="1:10" x14ac:dyDescent="0.25">
      <c r="B19" s="172" t="s">
        <v>130</v>
      </c>
      <c r="C19" s="183"/>
      <c r="D19" s="184"/>
      <c r="E19" s="183"/>
      <c r="F19" s="184"/>
      <c r="G19" s="183"/>
      <c r="H19" s="184"/>
      <c r="I19" s="183"/>
      <c r="J19" s="184"/>
    </row>
    <row r="20" spans="1:10" x14ac:dyDescent="0.25">
      <c r="B20" s="172" t="s">
        <v>131</v>
      </c>
      <c r="C20" s="183"/>
      <c r="D20" s="184"/>
      <c r="E20" s="183"/>
      <c r="F20" s="184"/>
      <c r="G20" s="183"/>
      <c r="H20" s="184"/>
      <c r="I20" s="183"/>
      <c r="J20" s="184"/>
    </row>
    <row r="21" spans="1:10" ht="15.75" thickBot="1" x14ac:dyDescent="0.3">
      <c r="B21" s="172" t="s">
        <v>132</v>
      </c>
      <c r="C21" s="183"/>
      <c r="D21" s="184"/>
      <c r="E21" s="183"/>
      <c r="F21" s="184"/>
      <c r="G21" s="183"/>
      <c r="H21" s="184"/>
      <c r="I21" s="183"/>
      <c r="J21" s="184"/>
    </row>
    <row r="22" spans="1:10" ht="15.75" thickBot="1" x14ac:dyDescent="0.3">
      <c r="B22" s="41" t="s">
        <v>48</v>
      </c>
      <c r="C22" s="185">
        <f t="shared" ref="C22:J22" si="0">SUM(C10:C21)/(12*3)</f>
        <v>0</v>
      </c>
      <c r="D22" s="186">
        <f t="shared" si="0"/>
        <v>0</v>
      </c>
      <c r="E22" s="185">
        <f t="shared" si="0"/>
        <v>0</v>
      </c>
      <c r="F22" s="186">
        <f t="shared" si="0"/>
        <v>0</v>
      </c>
      <c r="G22" s="185">
        <f t="shared" si="0"/>
        <v>0</v>
      </c>
      <c r="H22" s="186">
        <f t="shared" si="0"/>
        <v>0</v>
      </c>
      <c r="I22" s="185">
        <f t="shared" si="0"/>
        <v>0</v>
      </c>
      <c r="J22" s="186">
        <f t="shared" si="0"/>
        <v>0</v>
      </c>
    </row>
    <row r="23" spans="1:10" x14ac:dyDescent="0.25">
      <c r="B23" s="21"/>
      <c r="C23" s="187" t="s">
        <v>0</v>
      </c>
      <c r="D23" s="188" t="s">
        <v>12</v>
      </c>
      <c r="E23" s="187" t="s">
        <v>0</v>
      </c>
      <c r="F23" s="188" t="s">
        <v>12</v>
      </c>
      <c r="G23" s="187" t="s">
        <v>0</v>
      </c>
      <c r="H23" s="188" t="s">
        <v>12</v>
      </c>
      <c r="I23" s="187" t="s">
        <v>0</v>
      </c>
      <c r="J23" s="188" t="s">
        <v>12</v>
      </c>
    </row>
    <row r="24" spans="1:10" x14ac:dyDescent="0.25">
      <c r="A24" s="2"/>
      <c r="B24" s="6" t="s">
        <v>2</v>
      </c>
      <c r="C24" s="189" t="s">
        <v>93</v>
      </c>
      <c r="D24" s="190"/>
      <c r="E24" s="189" t="s">
        <v>93</v>
      </c>
      <c r="F24" s="190"/>
      <c r="G24" s="189" t="s">
        <v>93</v>
      </c>
      <c r="H24" s="190"/>
      <c r="I24" s="189" t="s">
        <v>93</v>
      </c>
      <c r="J24" s="190"/>
    </row>
    <row r="25" spans="1:10" ht="15.75" thickBot="1" x14ac:dyDescent="0.3">
      <c r="A25" s="2"/>
      <c r="C25" s="196" t="s">
        <v>330</v>
      </c>
      <c r="D25" s="197"/>
      <c r="E25" s="196" t="s">
        <v>333</v>
      </c>
      <c r="F25" s="197"/>
      <c r="G25" s="196" t="s">
        <v>334</v>
      </c>
      <c r="H25" s="192"/>
      <c r="I25" s="196" t="s">
        <v>339</v>
      </c>
      <c r="J25" s="192"/>
    </row>
    <row r="26" spans="1:10" ht="16.5" thickBot="1" x14ac:dyDescent="0.3">
      <c r="A26" s="2" t="s">
        <v>80</v>
      </c>
      <c r="B26" s="9" t="s">
        <v>164</v>
      </c>
      <c r="C26" s="193">
        <f>(C22+D22)/2</f>
        <v>0</v>
      </c>
      <c r="D26" s="192" t="s">
        <v>139</v>
      </c>
      <c r="E26" s="193">
        <f>(E22+F22)/2</f>
        <v>0</v>
      </c>
      <c r="F26" s="192" t="s">
        <v>139</v>
      </c>
      <c r="G26" s="193">
        <f>(G22+H22)/2</f>
        <v>0</v>
      </c>
      <c r="H26" s="192" t="s">
        <v>139</v>
      </c>
      <c r="I26" s="193">
        <f>(I22+J22)/2</f>
        <v>0</v>
      </c>
      <c r="J26" s="192" t="s">
        <v>139</v>
      </c>
    </row>
    <row r="27" spans="1:10" ht="15.75" thickBot="1" x14ac:dyDescent="0.3">
      <c r="C27" s="194"/>
      <c r="D27" s="195"/>
      <c r="E27" s="194"/>
      <c r="F27" s="195"/>
      <c r="G27" s="194"/>
      <c r="H27" s="195"/>
      <c r="I27" s="194"/>
      <c r="J27" s="195"/>
    </row>
    <row r="29" spans="1:10" x14ac:dyDescent="0.25">
      <c r="B29" s="104" t="s">
        <v>176</v>
      </c>
    </row>
    <row r="32" spans="1:10" x14ac:dyDescent="0.25">
      <c r="B32" s="110" t="s">
        <v>301</v>
      </c>
      <c r="C32" s="111" t="s">
        <v>243</v>
      </c>
      <c r="D32" s="112" t="s">
        <v>244</v>
      </c>
      <c r="E32" s="113" t="s">
        <v>245</v>
      </c>
      <c r="F32" s="113" t="s">
        <v>246</v>
      </c>
    </row>
    <row r="33" spans="2:6" ht="130.15" customHeight="1" x14ac:dyDescent="0.25">
      <c r="B33" s="114" t="s">
        <v>121</v>
      </c>
      <c r="C33" s="115" t="s">
        <v>247</v>
      </c>
      <c r="D33" s="115" t="s">
        <v>248</v>
      </c>
      <c r="E33" s="115" t="s">
        <v>249</v>
      </c>
      <c r="F33" s="115" t="s">
        <v>250</v>
      </c>
    </row>
    <row r="34" spans="2:6" ht="127.15" customHeight="1" x14ac:dyDescent="0.25">
      <c r="B34" s="114" t="s">
        <v>122</v>
      </c>
      <c r="C34" s="115" t="s">
        <v>251</v>
      </c>
      <c r="D34" s="115" t="s">
        <v>252</v>
      </c>
      <c r="E34" s="115" t="s">
        <v>253</v>
      </c>
      <c r="F34" s="115" t="s">
        <v>254</v>
      </c>
    </row>
    <row r="35" spans="2:6" ht="244.15" customHeight="1" x14ac:dyDescent="0.25">
      <c r="B35" s="114" t="s">
        <v>123</v>
      </c>
      <c r="C35" s="115" t="s">
        <v>255</v>
      </c>
      <c r="D35" s="115" t="s">
        <v>256</v>
      </c>
      <c r="E35" s="115" t="s">
        <v>257</v>
      </c>
      <c r="F35" s="115" t="s">
        <v>258</v>
      </c>
    </row>
    <row r="36" spans="2:6" ht="114" customHeight="1" x14ac:dyDescent="0.25">
      <c r="B36" s="116" t="s">
        <v>124</v>
      </c>
      <c r="C36" s="117" t="s">
        <v>259</v>
      </c>
      <c r="D36" s="117" t="s">
        <v>260</v>
      </c>
      <c r="E36" s="117" t="s">
        <v>261</v>
      </c>
      <c r="F36" s="117" t="s">
        <v>262</v>
      </c>
    </row>
    <row r="37" spans="2:6" ht="168.6" customHeight="1" x14ac:dyDescent="0.25">
      <c r="B37" s="116" t="s">
        <v>125</v>
      </c>
      <c r="C37" s="117" t="s">
        <v>263</v>
      </c>
      <c r="D37" s="117" t="s">
        <v>264</v>
      </c>
      <c r="E37" s="117" t="s">
        <v>265</v>
      </c>
      <c r="F37" s="117" t="s">
        <v>293</v>
      </c>
    </row>
    <row r="38" spans="2:6" ht="51" x14ac:dyDescent="0.25">
      <c r="B38" s="275" t="s">
        <v>126</v>
      </c>
      <c r="C38" s="276" t="s">
        <v>266</v>
      </c>
      <c r="D38" s="117" t="s">
        <v>267</v>
      </c>
      <c r="E38" s="117" t="s">
        <v>269</v>
      </c>
      <c r="F38" s="117" t="s">
        <v>271</v>
      </c>
    </row>
    <row r="39" spans="2:6" ht="153" x14ac:dyDescent="0.25">
      <c r="B39" s="275"/>
      <c r="C39" s="276"/>
      <c r="D39" s="117" t="s">
        <v>268</v>
      </c>
      <c r="E39" s="117" t="s">
        <v>270</v>
      </c>
      <c r="F39" s="117" t="s">
        <v>272</v>
      </c>
    </row>
    <row r="40" spans="2:6" ht="293.25" x14ac:dyDescent="0.25">
      <c r="B40" s="116" t="s">
        <v>127</v>
      </c>
      <c r="C40" s="117" t="s">
        <v>294</v>
      </c>
      <c r="D40" s="117" t="s">
        <v>295</v>
      </c>
      <c r="E40" s="117" t="s">
        <v>296</v>
      </c>
      <c r="F40" s="117" t="s">
        <v>273</v>
      </c>
    </row>
    <row r="41" spans="2:6" ht="156.6" customHeight="1" x14ac:dyDescent="0.25">
      <c r="B41" s="116" t="s">
        <v>128</v>
      </c>
      <c r="C41" s="117" t="s">
        <v>274</v>
      </c>
      <c r="D41" s="117" t="s">
        <v>275</v>
      </c>
      <c r="E41" s="117" t="s">
        <v>276</v>
      </c>
      <c r="F41" s="117" t="s">
        <v>277</v>
      </c>
    </row>
    <row r="42" spans="2:6" ht="140.25" x14ac:dyDescent="0.25">
      <c r="B42" s="116" t="s">
        <v>129</v>
      </c>
      <c r="C42" s="117" t="s">
        <v>278</v>
      </c>
      <c r="D42" s="117" t="s">
        <v>279</v>
      </c>
      <c r="E42" s="117" t="s">
        <v>280</v>
      </c>
      <c r="F42" s="117" t="s">
        <v>281</v>
      </c>
    </row>
    <row r="43" spans="2:6" ht="154.9" customHeight="1" x14ac:dyDescent="0.25">
      <c r="B43" s="116" t="s">
        <v>130</v>
      </c>
      <c r="C43" s="117" t="s">
        <v>282</v>
      </c>
      <c r="D43" s="117" t="s">
        <v>283</v>
      </c>
      <c r="E43" s="117" t="s">
        <v>284</v>
      </c>
      <c r="F43" s="117" t="s">
        <v>285</v>
      </c>
    </row>
    <row r="44" spans="2:6" ht="321.60000000000002" customHeight="1" x14ac:dyDescent="0.25">
      <c r="B44" s="116" t="s">
        <v>131</v>
      </c>
      <c r="C44" s="117" t="s">
        <v>297</v>
      </c>
      <c r="D44" s="117" t="s">
        <v>298</v>
      </c>
      <c r="E44" s="117" t="s">
        <v>299</v>
      </c>
      <c r="F44" s="117" t="s">
        <v>300</v>
      </c>
    </row>
    <row r="45" spans="2:6" ht="102" x14ac:dyDescent="0.25">
      <c r="B45" s="275" t="s">
        <v>132</v>
      </c>
      <c r="C45" s="117" t="s">
        <v>286</v>
      </c>
      <c r="D45" s="117" t="s">
        <v>288</v>
      </c>
      <c r="E45" s="117" t="s">
        <v>289</v>
      </c>
      <c r="F45" s="117" t="s">
        <v>291</v>
      </c>
    </row>
    <row r="46" spans="2:6" ht="63.75" x14ac:dyDescent="0.25">
      <c r="B46" s="275"/>
      <c r="C46" s="117" t="s">
        <v>287</v>
      </c>
      <c r="D46" s="117" t="s">
        <v>287</v>
      </c>
      <c r="E46" s="117" t="s">
        <v>290</v>
      </c>
      <c r="F46" s="117" t="s">
        <v>292</v>
      </c>
    </row>
  </sheetData>
  <sheetProtection algorithmName="SHA-512" hashValue="u3xY4gbGtyAgTTs5pi5OSi3bKM4vV2EfOP/ArSu8lrkesdcwbPIF8bM0i0+uvJ1vp/nqWB/8cEPPkS/oFmR68A==" saltValue="Enu8wpAgfXrbBiwQrREwGA==" spinCount="100000" sheet="1" objects="1" scenarios="1"/>
  <mergeCells count="11">
    <mergeCell ref="E4:F4"/>
    <mergeCell ref="E5:F5"/>
    <mergeCell ref="G4:H4"/>
    <mergeCell ref="G5:H5"/>
    <mergeCell ref="I4:J4"/>
    <mergeCell ref="I5:J5"/>
    <mergeCell ref="B45:B46"/>
    <mergeCell ref="B38:B39"/>
    <mergeCell ref="C38:C39"/>
    <mergeCell ref="C5:D5"/>
    <mergeCell ref="C4:D4"/>
  </mergeCells>
  <phoneticPr fontId="9" type="noConversion"/>
  <pageMargins left="0.7" right="0.7" top="0.75" bottom="0.75" header="0.3" footer="0.3"/>
  <pageSetup paperSize="9" orientation="portrait" horizontalDpi="0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F37FC-D420-4D2E-AE3C-118D4E182DE5}">
  <sheetPr>
    <tabColor theme="7" tint="0.79998168889431442"/>
  </sheetPr>
  <dimension ref="A2:AM54"/>
  <sheetViews>
    <sheetView showGridLines="0" zoomScale="110" zoomScaleNormal="11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F20" sqref="F20"/>
    </sheetView>
  </sheetViews>
  <sheetFormatPr baseColWidth="10" defaultColWidth="10.85546875" defaultRowHeight="15" x14ac:dyDescent="0.25"/>
  <cols>
    <col min="1" max="1" width="3" style="1" customWidth="1"/>
    <col min="2" max="2" width="7.7109375" style="1" customWidth="1"/>
    <col min="3" max="3" width="54.28515625" style="1" customWidth="1"/>
    <col min="4" max="4" width="12.42578125" style="1" customWidth="1"/>
    <col min="5" max="5" width="13.28515625" style="1" customWidth="1"/>
    <col min="6" max="6" width="14.5703125" style="1" customWidth="1"/>
    <col min="7" max="7" width="14.28515625" style="1" customWidth="1"/>
    <col min="8" max="8" width="2.140625" style="1" customWidth="1"/>
    <col min="9" max="9" width="12.42578125" style="1" customWidth="1"/>
    <col min="10" max="10" width="13.28515625" style="1" customWidth="1"/>
    <col min="11" max="11" width="14.5703125" style="1" customWidth="1"/>
    <col min="12" max="12" width="14.28515625" style="1" customWidth="1"/>
    <col min="13" max="13" width="12.42578125" style="1" customWidth="1"/>
    <col min="14" max="14" width="13.28515625" style="1" customWidth="1"/>
    <col min="15" max="15" width="14.5703125" style="1" customWidth="1"/>
    <col min="16" max="16" width="14.28515625" style="1" customWidth="1"/>
    <col min="17" max="17" width="2" style="1" customWidth="1"/>
    <col min="18" max="18" width="12.42578125" style="1" customWidth="1"/>
    <col min="19" max="19" width="13.28515625" style="1" customWidth="1"/>
    <col min="20" max="20" width="14.5703125" style="1" customWidth="1"/>
    <col min="21" max="21" width="14.28515625" style="1" customWidth="1"/>
    <col min="22" max="22" width="12.42578125" style="1" customWidth="1"/>
    <col min="23" max="23" width="13.28515625" style="1" customWidth="1"/>
    <col min="24" max="24" width="14.5703125" style="1" customWidth="1"/>
    <col min="25" max="25" width="14.28515625" style="1" customWidth="1"/>
    <col min="26" max="26" width="1.7109375" style="1" customWidth="1"/>
    <col min="27" max="30" width="10.85546875" style="1"/>
    <col min="31" max="31" width="12.42578125" style="1" customWidth="1"/>
    <col min="32" max="32" width="13.28515625" style="1" customWidth="1"/>
    <col min="33" max="33" width="14.5703125" style="1" customWidth="1"/>
    <col min="34" max="34" width="14.28515625" style="1" customWidth="1"/>
    <col min="35" max="35" width="1.7109375" style="1" customWidth="1"/>
    <col min="36" max="16384" width="10.85546875" style="1"/>
  </cols>
  <sheetData>
    <row r="2" spans="2:39" ht="16.5" thickBot="1" x14ac:dyDescent="0.3">
      <c r="C2" s="84" t="s">
        <v>146</v>
      </c>
    </row>
    <row r="3" spans="2:39" x14ac:dyDescent="0.25">
      <c r="C3" s="103" t="s">
        <v>134</v>
      </c>
      <c r="D3" s="283" t="s">
        <v>329</v>
      </c>
      <c r="E3" s="284"/>
      <c r="F3" s="284"/>
      <c r="G3" s="284"/>
      <c r="H3" s="284"/>
      <c r="I3" s="284"/>
      <c r="J3" s="284"/>
      <c r="K3" s="284"/>
      <c r="L3" s="285"/>
      <c r="M3" s="283" t="s">
        <v>331</v>
      </c>
      <c r="N3" s="284"/>
      <c r="O3" s="284"/>
      <c r="P3" s="284"/>
      <c r="Q3" s="284"/>
      <c r="R3" s="284"/>
      <c r="S3" s="284"/>
      <c r="T3" s="284"/>
      <c r="U3" s="285"/>
      <c r="V3" s="283" t="s">
        <v>332</v>
      </c>
      <c r="W3" s="284"/>
      <c r="X3" s="284"/>
      <c r="Y3" s="284"/>
      <c r="Z3" s="284"/>
      <c r="AA3" s="284"/>
      <c r="AB3" s="284"/>
      <c r="AC3" s="284"/>
      <c r="AD3" s="285"/>
      <c r="AE3" s="283" t="s">
        <v>338</v>
      </c>
      <c r="AF3" s="284"/>
      <c r="AG3" s="284"/>
      <c r="AH3" s="284"/>
      <c r="AI3" s="284"/>
      <c r="AJ3" s="284"/>
      <c r="AK3" s="284"/>
      <c r="AL3" s="284"/>
      <c r="AM3" s="285"/>
    </row>
    <row r="4" spans="2:39" x14ac:dyDescent="0.25">
      <c r="B4" s="30"/>
      <c r="C4" s="171" t="s">
        <v>143</v>
      </c>
      <c r="D4" s="286" t="s">
        <v>142</v>
      </c>
      <c r="E4" s="287"/>
      <c r="F4" s="287"/>
      <c r="G4" s="287"/>
      <c r="I4" s="287" t="s">
        <v>142</v>
      </c>
      <c r="J4" s="287"/>
      <c r="K4" s="287"/>
      <c r="L4" s="288"/>
      <c r="M4" s="286" t="s">
        <v>142</v>
      </c>
      <c r="N4" s="287"/>
      <c r="O4" s="287"/>
      <c r="P4" s="287"/>
      <c r="R4" s="287" t="s">
        <v>142</v>
      </c>
      <c r="S4" s="287"/>
      <c r="T4" s="287"/>
      <c r="U4" s="288"/>
      <c r="V4" s="286" t="s">
        <v>142</v>
      </c>
      <c r="W4" s="287"/>
      <c r="X4" s="287"/>
      <c r="Y4" s="287"/>
      <c r="AA4" s="287" t="s">
        <v>142</v>
      </c>
      <c r="AB4" s="287"/>
      <c r="AC4" s="287"/>
      <c r="AD4" s="288"/>
      <c r="AE4" s="286" t="s">
        <v>142</v>
      </c>
      <c r="AF4" s="287"/>
      <c r="AG4" s="287"/>
      <c r="AH4" s="287"/>
      <c r="AJ4" s="287" t="s">
        <v>142</v>
      </c>
      <c r="AK4" s="287"/>
      <c r="AL4" s="287"/>
      <c r="AM4" s="288"/>
    </row>
    <row r="5" spans="2:39" hidden="1" x14ac:dyDescent="0.25">
      <c r="B5" s="33"/>
      <c r="C5" s="31"/>
      <c r="D5" s="175"/>
      <c r="E5" s="83"/>
      <c r="F5" s="83"/>
      <c r="G5" s="83"/>
      <c r="I5" s="83"/>
      <c r="J5" s="83"/>
      <c r="K5" s="83"/>
      <c r="L5" s="176"/>
      <c r="M5" s="175"/>
      <c r="N5" s="83"/>
      <c r="O5" s="83"/>
      <c r="P5" s="83"/>
      <c r="R5" s="83"/>
      <c r="S5" s="83"/>
      <c r="T5" s="83"/>
      <c r="U5" s="176"/>
      <c r="V5" s="175"/>
      <c r="W5" s="83"/>
      <c r="X5" s="83"/>
      <c r="Y5" s="83"/>
      <c r="AA5" s="83"/>
      <c r="AB5" s="83"/>
      <c r="AC5" s="83"/>
      <c r="AD5" s="176"/>
      <c r="AE5" s="175"/>
      <c r="AF5" s="83"/>
      <c r="AG5" s="83"/>
      <c r="AH5" s="83"/>
      <c r="AJ5" s="83"/>
      <c r="AK5" s="83"/>
      <c r="AL5" s="83"/>
      <c r="AM5" s="176"/>
    </row>
    <row r="6" spans="2:39" s="37" customFormat="1" ht="63" customHeight="1" x14ac:dyDescent="0.25">
      <c r="B6" s="35"/>
      <c r="C6" s="172" t="s">
        <v>189</v>
      </c>
      <c r="D6" s="177" t="s">
        <v>136</v>
      </c>
      <c r="E6" s="36" t="s">
        <v>137</v>
      </c>
      <c r="F6" s="36" t="s">
        <v>138</v>
      </c>
      <c r="G6" s="36" t="s">
        <v>59</v>
      </c>
      <c r="I6" s="36" t="s">
        <v>136</v>
      </c>
      <c r="J6" s="36" t="s">
        <v>137</v>
      </c>
      <c r="K6" s="36" t="s">
        <v>138</v>
      </c>
      <c r="L6" s="201" t="s">
        <v>59</v>
      </c>
      <c r="M6" s="177" t="s">
        <v>136</v>
      </c>
      <c r="N6" s="36" t="s">
        <v>137</v>
      </c>
      <c r="O6" s="36" t="s">
        <v>138</v>
      </c>
      <c r="P6" s="36" t="s">
        <v>59</v>
      </c>
      <c r="R6" s="36" t="s">
        <v>136</v>
      </c>
      <c r="S6" s="36" t="s">
        <v>137</v>
      </c>
      <c r="T6" s="36" t="s">
        <v>138</v>
      </c>
      <c r="U6" s="201" t="s">
        <v>59</v>
      </c>
      <c r="V6" s="177" t="s">
        <v>136</v>
      </c>
      <c r="W6" s="36" t="s">
        <v>137</v>
      </c>
      <c r="X6" s="36" t="s">
        <v>138</v>
      </c>
      <c r="Y6" s="36" t="s">
        <v>59</v>
      </c>
      <c r="AA6" s="36" t="s">
        <v>136</v>
      </c>
      <c r="AB6" s="36" t="s">
        <v>137</v>
      </c>
      <c r="AC6" s="36" t="s">
        <v>138</v>
      </c>
      <c r="AD6" s="201" t="s">
        <v>59</v>
      </c>
      <c r="AE6" s="177" t="s">
        <v>136</v>
      </c>
      <c r="AF6" s="36" t="s">
        <v>137</v>
      </c>
      <c r="AG6" s="36" t="s">
        <v>138</v>
      </c>
      <c r="AH6" s="36" t="s">
        <v>59</v>
      </c>
      <c r="AJ6" s="36" t="s">
        <v>136</v>
      </c>
      <c r="AK6" s="36" t="s">
        <v>137</v>
      </c>
      <c r="AL6" s="36" t="s">
        <v>138</v>
      </c>
      <c r="AM6" s="201" t="s">
        <v>59</v>
      </c>
    </row>
    <row r="7" spans="2:39" ht="42" customHeight="1" x14ac:dyDescent="0.25">
      <c r="B7" s="39"/>
      <c r="C7" s="173" t="s">
        <v>144</v>
      </c>
      <c r="D7" s="289" t="s">
        <v>53</v>
      </c>
      <c r="E7" s="290"/>
      <c r="F7" s="290"/>
      <c r="G7" s="291"/>
      <c r="I7" s="292" t="s">
        <v>73</v>
      </c>
      <c r="J7" s="290"/>
      <c r="K7" s="290"/>
      <c r="L7" s="293"/>
      <c r="M7" s="289" t="s">
        <v>53</v>
      </c>
      <c r="N7" s="290"/>
      <c r="O7" s="290"/>
      <c r="P7" s="291"/>
      <c r="R7" s="292" t="s">
        <v>73</v>
      </c>
      <c r="S7" s="290"/>
      <c r="T7" s="290"/>
      <c r="U7" s="293"/>
      <c r="V7" s="289" t="s">
        <v>53</v>
      </c>
      <c r="W7" s="290"/>
      <c r="X7" s="290"/>
      <c r="Y7" s="291"/>
      <c r="AA7" s="292" t="s">
        <v>73</v>
      </c>
      <c r="AB7" s="290"/>
      <c r="AC7" s="290"/>
      <c r="AD7" s="293"/>
      <c r="AE7" s="289" t="s">
        <v>53</v>
      </c>
      <c r="AF7" s="290"/>
      <c r="AG7" s="290"/>
      <c r="AH7" s="291"/>
      <c r="AJ7" s="292" t="s">
        <v>73</v>
      </c>
      <c r="AK7" s="290"/>
      <c r="AL7" s="290"/>
      <c r="AM7" s="293"/>
    </row>
    <row r="8" spans="2:39" x14ac:dyDescent="0.25">
      <c r="B8" s="39"/>
      <c r="C8" s="174" t="s">
        <v>141</v>
      </c>
      <c r="D8" s="181"/>
      <c r="E8" s="38"/>
      <c r="F8" s="38"/>
      <c r="G8" s="38"/>
      <c r="I8" s="38"/>
      <c r="J8" s="38"/>
      <c r="K8" s="38"/>
      <c r="L8" s="182"/>
      <c r="M8" s="181"/>
      <c r="N8" s="38"/>
      <c r="O8" s="38"/>
      <c r="P8" s="38"/>
      <c r="R8" s="38"/>
      <c r="S8" s="38"/>
      <c r="T8" s="38"/>
      <c r="U8" s="182"/>
      <c r="V8" s="181"/>
      <c r="W8" s="38"/>
      <c r="X8" s="38"/>
      <c r="Y8" s="38"/>
      <c r="AA8" s="38"/>
      <c r="AB8" s="38"/>
      <c r="AC8" s="38"/>
      <c r="AD8" s="182"/>
      <c r="AE8" s="181"/>
      <c r="AF8" s="38"/>
      <c r="AG8" s="38"/>
      <c r="AH8" s="38"/>
      <c r="AJ8" s="38"/>
      <c r="AK8" s="38"/>
      <c r="AL8" s="38"/>
      <c r="AM8" s="182"/>
    </row>
    <row r="9" spans="2:39" x14ac:dyDescent="0.25">
      <c r="B9" s="61"/>
      <c r="C9" s="198" t="s">
        <v>64</v>
      </c>
      <c r="D9" s="202" t="s">
        <v>1</v>
      </c>
      <c r="E9" s="63" t="s">
        <v>1</v>
      </c>
      <c r="F9" s="63" t="s">
        <v>1</v>
      </c>
      <c r="G9" s="63" t="s">
        <v>1</v>
      </c>
      <c r="I9" s="63" t="s">
        <v>1</v>
      </c>
      <c r="J9" s="63" t="s">
        <v>1</v>
      </c>
      <c r="K9" s="63" t="s">
        <v>1</v>
      </c>
      <c r="L9" s="203" t="s">
        <v>1</v>
      </c>
      <c r="M9" s="202" t="s">
        <v>1</v>
      </c>
      <c r="N9" s="63" t="s">
        <v>1</v>
      </c>
      <c r="O9" s="63" t="s">
        <v>1</v>
      </c>
      <c r="P9" s="63" t="s">
        <v>1</v>
      </c>
      <c r="R9" s="63" t="s">
        <v>1</v>
      </c>
      <c r="S9" s="63" t="s">
        <v>1</v>
      </c>
      <c r="T9" s="63" t="s">
        <v>1</v>
      </c>
      <c r="U9" s="203" t="s">
        <v>1</v>
      </c>
      <c r="V9" s="202" t="s">
        <v>1</v>
      </c>
      <c r="W9" s="63" t="s">
        <v>1</v>
      </c>
      <c r="X9" s="63" t="s">
        <v>1</v>
      </c>
      <c r="Y9" s="63" t="s">
        <v>1</v>
      </c>
      <c r="AA9" s="63" t="s">
        <v>1</v>
      </c>
      <c r="AB9" s="63" t="s">
        <v>1</v>
      </c>
      <c r="AC9" s="63" t="s">
        <v>1</v>
      </c>
      <c r="AD9" s="203" t="s">
        <v>1</v>
      </c>
      <c r="AE9" s="202" t="s">
        <v>1</v>
      </c>
      <c r="AF9" s="63" t="s">
        <v>1</v>
      </c>
      <c r="AG9" s="63" t="s">
        <v>1</v>
      </c>
      <c r="AH9" s="63" t="s">
        <v>1</v>
      </c>
      <c r="AJ9" s="63" t="s">
        <v>1</v>
      </c>
      <c r="AK9" s="63" t="s">
        <v>1</v>
      </c>
      <c r="AL9" s="63" t="s">
        <v>1</v>
      </c>
      <c r="AM9" s="203" t="s">
        <v>1</v>
      </c>
    </row>
    <row r="10" spans="2:39" ht="30" x14ac:dyDescent="0.25">
      <c r="B10" s="61"/>
      <c r="C10" s="198" t="s">
        <v>65</v>
      </c>
      <c r="D10" s="202" t="s">
        <v>1</v>
      </c>
      <c r="E10" s="63" t="s">
        <v>1</v>
      </c>
      <c r="F10" s="63" t="s">
        <v>1</v>
      </c>
      <c r="G10" s="63" t="s">
        <v>1</v>
      </c>
      <c r="I10" s="63" t="s">
        <v>1</v>
      </c>
      <c r="J10" s="63" t="s">
        <v>1</v>
      </c>
      <c r="K10" s="63" t="s">
        <v>1</v>
      </c>
      <c r="L10" s="203" t="s">
        <v>1</v>
      </c>
      <c r="M10" s="202" t="s">
        <v>1</v>
      </c>
      <c r="N10" s="63" t="s">
        <v>1</v>
      </c>
      <c r="O10" s="63" t="s">
        <v>1</v>
      </c>
      <c r="P10" s="63" t="s">
        <v>1</v>
      </c>
      <c r="R10" s="63" t="s">
        <v>1</v>
      </c>
      <c r="S10" s="63" t="s">
        <v>1</v>
      </c>
      <c r="T10" s="63" t="s">
        <v>1</v>
      </c>
      <c r="U10" s="203" t="s">
        <v>1</v>
      </c>
      <c r="V10" s="202" t="s">
        <v>1</v>
      </c>
      <c r="W10" s="63" t="s">
        <v>1</v>
      </c>
      <c r="X10" s="63" t="s">
        <v>1</v>
      </c>
      <c r="Y10" s="63" t="s">
        <v>1</v>
      </c>
      <c r="AA10" s="63" t="s">
        <v>1</v>
      </c>
      <c r="AB10" s="63" t="s">
        <v>1</v>
      </c>
      <c r="AC10" s="63" t="s">
        <v>1</v>
      </c>
      <c r="AD10" s="203" t="s">
        <v>1</v>
      </c>
      <c r="AE10" s="202" t="s">
        <v>1</v>
      </c>
      <c r="AF10" s="63" t="s">
        <v>1</v>
      </c>
      <c r="AG10" s="63" t="s">
        <v>1</v>
      </c>
      <c r="AH10" s="63" t="s">
        <v>1</v>
      </c>
      <c r="AJ10" s="63" t="s">
        <v>1</v>
      </c>
      <c r="AK10" s="63" t="s">
        <v>1</v>
      </c>
      <c r="AL10" s="63" t="s">
        <v>1</v>
      </c>
      <c r="AM10" s="203" t="s">
        <v>1</v>
      </c>
    </row>
    <row r="11" spans="2:39" x14ac:dyDescent="0.25">
      <c r="B11" s="61"/>
      <c r="C11" s="198" t="s">
        <v>66</v>
      </c>
      <c r="D11" s="202" t="s">
        <v>1</v>
      </c>
      <c r="E11" s="63" t="s">
        <v>1</v>
      </c>
      <c r="F11" s="63" t="s">
        <v>1</v>
      </c>
      <c r="G11" s="63" t="s">
        <v>1</v>
      </c>
      <c r="I11" s="63" t="s">
        <v>1</v>
      </c>
      <c r="J11" s="63" t="s">
        <v>1</v>
      </c>
      <c r="K11" s="63" t="s">
        <v>1</v>
      </c>
      <c r="L11" s="203" t="s">
        <v>1</v>
      </c>
      <c r="M11" s="202" t="s">
        <v>1</v>
      </c>
      <c r="N11" s="63" t="s">
        <v>1</v>
      </c>
      <c r="O11" s="63" t="s">
        <v>1</v>
      </c>
      <c r="P11" s="63" t="s">
        <v>1</v>
      </c>
      <c r="R11" s="63" t="s">
        <v>1</v>
      </c>
      <c r="S11" s="63" t="s">
        <v>1</v>
      </c>
      <c r="T11" s="63" t="s">
        <v>1</v>
      </c>
      <c r="U11" s="203" t="s">
        <v>1</v>
      </c>
      <c r="V11" s="202" t="s">
        <v>1</v>
      </c>
      <c r="W11" s="63" t="s">
        <v>1</v>
      </c>
      <c r="X11" s="63" t="s">
        <v>1</v>
      </c>
      <c r="Y11" s="63" t="s">
        <v>1</v>
      </c>
      <c r="AA11" s="63" t="s">
        <v>1</v>
      </c>
      <c r="AB11" s="63" t="s">
        <v>1</v>
      </c>
      <c r="AC11" s="63" t="s">
        <v>1</v>
      </c>
      <c r="AD11" s="203" t="s">
        <v>1</v>
      </c>
      <c r="AE11" s="202" t="s">
        <v>1</v>
      </c>
      <c r="AF11" s="63" t="s">
        <v>1</v>
      </c>
      <c r="AG11" s="63" t="s">
        <v>1</v>
      </c>
      <c r="AH11" s="63" t="s">
        <v>1</v>
      </c>
      <c r="AJ11" s="63" t="s">
        <v>1</v>
      </c>
      <c r="AK11" s="63" t="s">
        <v>1</v>
      </c>
      <c r="AL11" s="63" t="s">
        <v>1</v>
      </c>
      <c r="AM11" s="203" t="s">
        <v>1</v>
      </c>
    </row>
    <row r="12" spans="2:39" x14ac:dyDescent="0.25">
      <c r="B12" s="61"/>
      <c r="C12" s="198" t="s">
        <v>67</v>
      </c>
      <c r="D12" s="204"/>
      <c r="E12" s="64" t="s">
        <v>1</v>
      </c>
      <c r="F12" s="63" t="s">
        <v>1</v>
      </c>
      <c r="G12" s="63" t="s">
        <v>1</v>
      </c>
      <c r="I12" s="77"/>
      <c r="J12" s="64" t="s">
        <v>1</v>
      </c>
      <c r="K12" s="63" t="s">
        <v>1</v>
      </c>
      <c r="L12" s="203" t="s">
        <v>1</v>
      </c>
      <c r="M12" s="204"/>
      <c r="N12" s="64" t="s">
        <v>1</v>
      </c>
      <c r="O12" s="63" t="s">
        <v>1</v>
      </c>
      <c r="P12" s="63" t="s">
        <v>1</v>
      </c>
      <c r="R12" s="77"/>
      <c r="S12" s="64" t="s">
        <v>1</v>
      </c>
      <c r="T12" s="63" t="s">
        <v>1</v>
      </c>
      <c r="U12" s="203" t="s">
        <v>1</v>
      </c>
      <c r="V12" s="204"/>
      <c r="W12" s="64" t="s">
        <v>1</v>
      </c>
      <c r="X12" s="63" t="s">
        <v>1</v>
      </c>
      <c r="Y12" s="63" t="s">
        <v>1</v>
      </c>
      <c r="AA12" s="77"/>
      <c r="AB12" s="64" t="s">
        <v>1</v>
      </c>
      <c r="AC12" s="63" t="s">
        <v>1</v>
      </c>
      <c r="AD12" s="203" t="s">
        <v>1</v>
      </c>
      <c r="AE12" s="204"/>
      <c r="AF12" s="64" t="s">
        <v>1</v>
      </c>
      <c r="AG12" s="63" t="s">
        <v>1</v>
      </c>
      <c r="AH12" s="63" t="s">
        <v>1</v>
      </c>
      <c r="AJ12" s="77"/>
      <c r="AK12" s="64" t="s">
        <v>1</v>
      </c>
      <c r="AL12" s="63" t="s">
        <v>1</v>
      </c>
      <c r="AM12" s="203" t="s">
        <v>1</v>
      </c>
    </row>
    <row r="13" spans="2:39" x14ac:dyDescent="0.25">
      <c r="B13" s="65"/>
      <c r="C13" s="199" t="s">
        <v>68</v>
      </c>
      <c r="D13" s="205" t="s">
        <v>1</v>
      </c>
      <c r="E13" s="66" t="s">
        <v>1</v>
      </c>
      <c r="F13" s="63" t="s">
        <v>1</v>
      </c>
      <c r="G13" s="63" t="s">
        <v>1</v>
      </c>
      <c r="I13" s="66" t="s">
        <v>1</v>
      </c>
      <c r="J13" s="66" t="s">
        <v>1</v>
      </c>
      <c r="K13" s="63" t="s">
        <v>1</v>
      </c>
      <c r="L13" s="203" t="s">
        <v>1</v>
      </c>
      <c r="M13" s="205" t="s">
        <v>1</v>
      </c>
      <c r="N13" s="66" t="s">
        <v>1</v>
      </c>
      <c r="O13" s="63" t="s">
        <v>1</v>
      </c>
      <c r="P13" s="63" t="s">
        <v>1</v>
      </c>
      <c r="R13" s="66" t="s">
        <v>1</v>
      </c>
      <c r="S13" s="66" t="s">
        <v>1</v>
      </c>
      <c r="T13" s="63" t="s">
        <v>1</v>
      </c>
      <c r="U13" s="203" t="s">
        <v>1</v>
      </c>
      <c r="V13" s="205" t="s">
        <v>1</v>
      </c>
      <c r="W13" s="66" t="s">
        <v>1</v>
      </c>
      <c r="X13" s="63" t="s">
        <v>1</v>
      </c>
      <c r="Y13" s="63" t="s">
        <v>1</v>
      </c>
      <c r="AA13" s="66" t="s">
        <v>1</v>
      </c>
      <c r="AB13" s="66" t="s">
        <v>1</v>
      </c>
      <c r="AC13" s="63" t="s">
        <v>1</v>
      </c>
      <c r="AD13" s="203" t="s">
        <v>1</v>
      </c>
      <c r="AE13" s="205" t="s">
        <v>1</v>
      </c>
      <c r="AF13" s="66" t="s">
        <v>1</v>
      </c>
      <c r="AG13" s="63" t="s">
        <v>1</v>
      </c>
      <c r="AH13" s="63" t="s">
        <v>1</v>
      </c>
      <c r="AJ13" s="66" t="s">
        <v>1</v>
      </c>
      <c r="AK13" s="66" t="s">
        <v>1</v>
      </c>
      <c r="AL13" s="63" t="s">
        <v>1</v>
      </c>
      <c r="AM13" s="203" t="s">
        <v>1</v>
      </c>
    </row>
    <row r="14" spans="2:39" x14ac:dyDescent="0.25">
      <c r="B14" s="67"/>
      <c r="C14" s="200" t="s">
        <v>69</v>
      </c>
      <c r="D14" s="206"/>
      <c r="E14" s="62" t="s">
        <v>1</v>
      </c>
      <c r="F14" s="63" t="s">
        <v>1</v>
      </c>
      <c r="G14" s="63" t="s">
        <v>1</v>
      </c>
      <c r="I14" s="78"/>
      <c r="J14" s="62" t="s">
        <v>1</v>
      </c>
      <c r="K14" s="63" t="s">
        <v>1</v>
      </c>
      <c r="L14" s="203" t="s">
        <v>1</v>
      </c>
      <c r="M14" s="206"/>
      <c r="N14" s="62" t="s">
        <v>1</v>
      </c>
      <c r="O14" s="63" t="s">
        <v>1</v>
      </c>
      <c r="P14" s="63" t="s">
        <v>1</v>
      </c>
      <c r="R14" s="78"/>
      <c r="S14" s="62" t="s">
        <v>1</v>
      </c>
      <c r="T14" s="63" t="s">
        <v>1</v>
      </c>
      <c r="U14" s="203" t="s">
        <v>1</v>
      </c>
      <c r="V14" s="206"/>
      <c r="W14" s="62" t="s">
        <v>1</v>
      </c>
      <c r="X14" s="63" t="s">
        <v>1</v>
      </c>
      <c r="Y14" s="63" t="s">
        <v>1</v>
      </c>
      <c r="AA14" s="78"/>
      <c r="AB14" s="62" t="s">
        <v>1</v>
      </c>
      <c r="AC14" s="63" t="s">
        <v>1</v>
      </c>
      <c r="AD14" s="203" t="s">
        <v>1</v>
      </c>
      <c r="AE14" s="206"/>
      <c r="AF14" s="62" t="s">
        <v>1</v>
      </c>
      <c r="AG14" s="63" t="s">
        <v>1</v>
      </c>
      <c r="AH14" s="63" t="s">
        <v>1</v>
      </c>
      <c r="AJ14" s="78"/>
      <c r="AK14" s="62" t="s">
        <v>1</v>
      </c>
      <c r="AL14" s="63" t="s">
        <v>1</v>
      </c>
      <c r="AM14" s="203" t="s">
        <v>1</v>
      </c>
    </row>
    <row r="15" spans="2:39" ht="16.149999999999999" customHeight="1" x14ac:dyDescent="0.25">
      <c r="B15" s="67"/>
      <c r="C15" s="198" t="s">
        <v>70</v>
      </c>
      <c r="D15" s="204"/>
      <c r="E15" s="64" t="s">
        <v>1</v>
      </c>
      <c r="F15" s="63" t="s">
        <v>1</v>
      </c>
      <c r="G15" s="63" t="s">
        <v>1</v>
      </c>
      <c r="I15" s="77"/>
      <c r="J15" s="64" t="s">
        <v>1</v>
      </c>
      <c r="K15" s="63" t="s">
        <v>1</v>
      </c>
      <c r="L15" s="203" t="s">
        <v>1</v>
      </c>
      <c r="M15" s="204"/>
      <c r="N15" s="64" t="s">
        <v>1</v>
      </c>
      <c r="O15" s="63" t="s">
        <v>1</v>
      </c>
      <c r="P15" s="63" t="s">
        <v>1</v>
      </c>
      <c r="R15" s="77"/>
      <c r="S15" s="64" t="s">
        <v>1</v>
      </c>
      <c r="T15" s="63" t="s">
        <v>1</v>
      </c>
      <c r="U15" s="203" t="s">
        <v>1</v>
      </c>
      <c r="V15" s="204"/>
      <c r="W15" s="64" t="s">
        <v>1</v>
      </c>
      <c r="X15" s="63" t="s">
        <v>1</v>
      </c>
      <c r="Y15" s="63" t="s">
        <v>1</v>
      </c>
      <c r="AA15" s="77"/>
      <c r="AB15" s="64" t="s">
        <v>1</v>
      </c>
      <c r="AC15" s="63" t="s">
        <v>1</v>
      </c>
      <c r="AD15" s="203" t="s">
        <v>1</v>
      </c>
      <c r="AE15" s="204"/>
      <c r="AF15" s="64" t="s">
        <v>1</v>
      </c>
      <c r="AG15" s="63" t="s">
        <v>1</v>
      </c>
      <c r="AH15" s="63" t="s">
        <v>1</v>
      </c>
      <c r="AJ15" s="77"/>
      <c r="AK15" s="64" t="s">
        <v>1</v>
      </c>
      <c r="AL15" s="63" t="s">
        <v>1</v>
      </c>
      <c r="AM15" s="203" t="s">
        <v>1</v>
      </c>
    </row>
    <row r="16" spans="2:39" x14ac:dyDescent="0.25">
      <c r="B16" s="67"/>
      <c r="C16" s="198" t="s">
        <v>71</v>
      </c>
      <c r="D16" s="204"/>
      <c r="E16" s="64" t="s">
        <v>1</v>
      </c>
      <c r="F16" s="63" t="s">
        <v>1</v>
      </c>
      <c r="G16" s="63" t="s">
        <v>1</v>
      </c>
      <c r="I16" s="77"/>
      <c r="J16" s="64" t="s">
        <v>1</v>
      </c>
      <c r="K16" s="63" t="s">
        <v>1</v>
      </c>
      <c r="L16" s="203" t="s">
        <v>1</v>
      </c>
      <c r="M16" s="204"/>
      <c r="N16" s="64" t="s">
        <v>1</v>
      </c>
      <c r="O16" s="63" t="s">
        <v>1</v>
      </c>
      <c r="P16" s="63" t="s">
        <v>1</v>
      </c>
      <c r="R16" s="77"/>
      <c r="S16" s="64" t="s">
        <v>1</v>
      </c>
      <c r="T16" s="63" t="s">
        <v>1</v>
      </c>
      <c r="U16" s="203" t="s">
        <v>1</v>
      </c>
      <c r="V16" s="204"/>
      <c r="W16" s="64" t="s">
        <v>1</v>
      </c>
      <c r="X16" s="63" t="s">
        <v>1</v>
      </c>
      <c r="Y16" s="63" t="s">
        <v>1</v>
      </c>
      <c r="AA16" s="77"/>
      <c r="AB16" s="64" t="s">
        <v>1</v>
      </c>
      <c r="AC16" s="63" t="s">
        <v>1</v>
      </c>
      <c r="AD16" s="203" t="s">
        <v>1</v>
      </c>
      <c r="AE16" s="204"/>
      <c r="AF16" s="64" t="s">
        <v>1</v>
      </c>
      <c r="AG16" s="63" t="s">
        <v>1</v>
      </c>
      <c r="AH16" s="63" t="s">
        <v>1</v>
      </c>
      <c r="AJ16" s="77"/>
      <c r="AK16" s="64" t="s">
        <v>1</v>
      </c>
      <c r="AL16" s="63" t="s">
        <v>1</v>
      </c>
      <c r="AM16" s="203" t="s">
        <v>1</v>
      </c>
    </row>
    <row r="17" spans="1:39" x14ac:dyDescent="0.25">
      <c r="B17" s="2"/>
      <c r="D17" s="196"/>
      <c r="I17" s="2"/>
      <c r="L17" s="192"/>
      <c r="M17" s="196"/>
      <c r="R17" s="2"/>
      <c r="U17" s="192"/>
      <c r="V17" s="196"/>
      <c r="AA17" s="2"/>
      <c r="AD17" s="192"/>
      <c r="AE17" s="196"/>
      <c r="AJ17" s="2"/>
      <c r="AM17" s="192"/>
    </row>
    <row r="18" spans="1:39" x14ac:dyDescent="0.25">
      <c r="B18" s="67"/>
      <c r="C18" s="198" t="s">
        <v>72</v>
      </c>
      <c r="D18" s="202" t="s">
        <v>1</v>
      </c>
      <c r="E18" s="77"/>
      <c r="F18" s="63" t="s">
        <v>1</v>
      </c>
      <c r="G18" s="63" t="s">
        <v>1</v>
      </c>
      <c r="I18" s="63" t="s">
        <v>1</v>
      </c>
      <c r="J18" s="77"/>
      <c r="K18" s="63" t="s">
        <v>1</v>
      </c>
      <c r="L18" s="203" t="s">
        <v>1</v>
      </c>
      <c r="M18" s="202" t="s">
        <v>1</v>
      </c>
      <c r="N18" s="77"/>
      <c r="O18" s="63" t="s">
        <v>1</v>
      </c>
      <c r="P18" s="63" t="s">
        <v>1</v>
      </c>
      <c r="R18" s="63" t="s">
        <v>1</v>
      </c>
      <c r="S18" s="77"/>
      <c r="T18" s="63" t="s">
        <v>1</v>
      </c>
      <c r="U18" s="203" t="s">
        <v>1</v>
      </c>
      <c r="V18" s="202" t="s">
        <v>1</v>
      </c>
      <c r="W18" s="77"/>
      <c r="X18" s="63" t="s">
        <v>1</v>
      </c>
      <c r="Y18" s="63" t="s">
        <v>1</v>
      </c>
      <c r="AA18" s="63" t="s">
        <v>1</v>
      </c>
      <c r="AB18" s="77"/>
      <c r="AC18" s="63" t="s">
        <v>1</v>
      </c>
      <c r="AD18" s="203" t="s">
        <v>1</v>
      </c>
      <c r="AE18" s="202" t="s">
        <v>1</v>
      </c>
      <c r="AF18" s="77"/>
      <c r="AG18" s="63" t="s">
        <v>1</v>
      </c>
      <c r="AH18" s="63" t="s">
        <v>1</v>
      </c>
      <c r="AJ18" s="63" t="s">
        <v>1</v>
      </c>
      <c r="AK18" s="77"/>
      <c r="AL18" s="63" t="s">
        <v>1</v>
      </c>
      <c r="AM18" s="203" t="s">
        <v>1</v>
      </c>
    </row>
    <row r="19" spans="1:39" x14ac:dyDescent="0.25">
      <c r="B19" s="106"/>
      <c r="C19" s="107" t="s">
        <v>195</v>
      </c>
      <c r="D19" s="207"/>
      <c r="E19" s="208"/>
      <c r="F19" s="208"/>
      <c r="G19" s="208"/>
      <c r="I19" s="208"/>
      <c r="J19" s="208"/>
      <c r="K19" s="208"/>
      <c r="L19" s="209"/>
      <c r="M19" s="207"/>
      <c r="N19" s="208"/>
      <c r="O19" s="208"/>
      <c r="P19" s="208"/>
      <c r="R19" s="208"/>
      <c r="S19" s="208"/>
      <c r="T19" s="208"/>
      <c r="U19" s="209"/>
      <c r="V19" s="207"/>
      <c r="W19" s="208"/>
      <c r="X19" s="208"/>
      <c r="Y19" s="208"/>
      <c r="AA19" s="208"/>
      <c r="AB19" s="208"/>
      <c r="AC19" s="208"/>
      <c r="AD19" s="209"/>
      <c r="AE19" s="207"/>
      <c r="AF19" s="208"/>
      <c r="AG19" s="208"/>
      <c r="AH19" s="208"/>
      <c r="AJ19" s="208"/>
      <c r="AK19" s="208"/>
      <c r="AL19" s="208"/>
      <c r="AM19" s="209"/>
    </row>
    <row r="20" spans="1:39" x14ac:dyDescent="0.25">
      <c r="B20" s="105"/>
      <c r="C20" s="198" t="s">
        <v>190</v>
      </c>
      <c r="D20" s="210" t="s">
        <v>1</v>
      </c>
      <c r="E20" s="63" t="s">
        <v>1</v>
      </c>
      <c r="F20" s="77"/>
      <c r="G20" s="63" t="s">
        <v>1</v>
      </c>
      <c r="I20" s="64" t="s">
        <v>1</v>
      </c>
      <c r="J20" s="63" t="s">
        <v>1</v>
      </c>
      <c r="K20" s="77"/>
      <c r="L20" s="203" t="s">
        <v>1</v>
      </c>
      <c r="M20" s="210" t="s">
        <v>1</v>
      </c>
      <c r="N20" s="63" t="s">
        <v>1</v>
      </c>
      <c r="O20" s="77"/>
      <c r="P20" s="63" t="s">
        <v>1</v>
      </c>
      <c r="R20" s="64" t="s">
        <v>1</v>
      </c>
      <c r="S20" s="63" t="s">
        <v>1</v>
      </c>
      <c r="T20" s="77"/>
      <c r="U20" s="203" t="s">
        <v>1</v>
      </c>
      <c r="V20" s="210" t="s">
        <v>1</v>
      </c>
      <c r="W20" s="63" t="s">
        <v>1</v>
      </c>
      <c r="X20" s="77"/>
      <c r="Y20" s="63" t="s">
        <v>1</v>
      </c>
      <c r="AA20" s="64" t="s">
        <v>1</v>
      </c>
      <c r="AB20" s="63" t="s">
        <v>1</v>
      </c>
      <c r="AC20" s="77"/>
      <c r="AD20" s="203" t="s">
        <v>1</v>
      </c>
      <c r="AE20" s="210" t="s">
        <v>1</v>
      </c>
      <c r="AF20" s="63" t="s">
        <v>1</v>
      </c>
      <c r="AG20" s="77"/>
      <c r="AH20" s="63" t="s">
        <v>1</v>
      </c>
      <c r="AJ20" s="64" t="s">
        <v>1</v>
      </c>
      <c r="AK20" s="63" t="s">
        <v>1</v>
      </c>
      <c r="AL20" s="77"/>
      <c r="AM20" s="203" t="s">
        <v>1</v>
      </c>
    </row>
    <row r="21" spans="1:39" x14ac:dyDescent="0.25">
      <c r="B21" s="70"/>
      <c r="C21" s="198" t="s">
        <v>191</v>
      </c>
      <c r="D21" s="210" t="s">
        <v>1</v>
      </c>
      <c r="E21" s="63" t="s">
        <v>1</v>
      </c>
      <c r="F21" s="77"/>
      <c r="G21" s="63" t="s">
        <v>1</v>
      </c>
      <c r="I21" s="64" t="s">
        <v>1</v>
      </c>
      <c r="J21" s="63" t="s">
        <v>1</v>
      </c>
      <c r="K21" s="77"/>
      <c r="L21" s="203" t="s">
        <v>1</v>
      </c>
      <c r="M21" s="210" t="s">
        <v>1</v>
      </c>
      <c r="N21" s="63" t="s">
        <v>1</v>
      </c>
      <c r="O21" s="77"/>
      <c r="P21" s="63" t="s">
        <v>1</v>
      </c>
      <c r="R21" s="64" t="s">
        <v>1</v>
      </c>
      <c r="S21" s="63" t="s">
        <v>1</v>
      </c>
      <c r="T21" s="77"/>
      <c r="U21" s="203" t="s">
        <v>1</v>
      </c>
      <c r="V21" s="210" t="s">
        <v>1</v>
      </c>
      <c r="W21" s="63" t="s">
        <v>1</v>
      </c>
      <c r="X21" s="77"/>
      <c r="Y21" s="63" t="s">
        <v>1</v>
      </c>
      <c r="AA21" s="64" t="s">
        <v>1</v>
      </c>
      <c r="AB21" s="63" t="s">
        <v>1</v>
      </c>
      <c r="AC21" s="77"/>
      <c r="AD21" s="203" t="s">
        <v>1</v>
      </c>
      <c r="AE21" s="210" t="s">
        <v>1</v>
      </c>
      <c r="AF21" s="63" t="s">
        <v>1</v>
      </c>
      <c r="AG21" s="77"/>
      <c r="AH21" s="63" t="s">
        <v>1</v>
      </c>
      <c r="AJ21" s="64" t="s">
        <v>1</v>
      </c>
      <c r="AK21" s="63" t="s">
        <v>1</v>
      </c>
      <c r="AL21" s="77"/>
      <c r="AM21" s="203" t="s">
        <v>1</v>
      </c>
    </row>
    <row r="22" spans="1:39" x14ac:dyDescent="0.25">
      <c r="B22" s="70"/>
      <c r="C22" s="198" t="s">
        <v>194</v>
      </c>
      <c r="D22" s="210" t="s">
        <v>1</v>
      </c>
      <c r="E22" s="63" t="s">
        <v>1</v>
      </c>
      <c r="F22" s="77"/>
      <c r="G22" s="63" t="s">
        <v>1</v>
      </c>
      <c r="I22" s="64" t="s">
        <v>1</v>
      </c>
      <c r="J22" s="63" t="s">
        <v>1</v>
      </c>
      <c r="K22" s="77"/>
      <c r="L22" s="203" t="s">
        <v>1</v>
      </c>
      <c r="M22" s="210" t="s">
        <v>1</v>
      </c>
      <c r="N22" s="63" t="s">
        <v>1</v>
      </c>
      <c r="O22" s="77"/>
      <c r="P22" s="63" t="s">
        <v>1</v>
      </c>
      <c r="R22" s="64" t="s">
        <v>1</v>
      </c>
      <c r="S22" s="63" t="s">
        <v>1</v>
      </c>
      <c r="T22" s="77"/>
      <c r="U22" s="203" t="s">
        <v>1</v>
      </c>
      <c r="V22" s="210" t="s">
        <v>1</v>
      </c>
      <c r="W22" s="63" t="s">
        <v>1</v>
      </c>
      <c r="X22" s="77"/>
      <c r="Y22" s="63" t="s">
        <v>1</v>
      </c>
      <c r="AA22" s="64" t="s">
        <v>1</v>
      </c>
      <c r="AB22" s="63" t="s">
        <v>1</v>
      </c>
      <c r="AC22" s="77"/>
      <c r="AD22" s="203" t="s">
        <v>1</v>
      </c>
      <c r="AE22" s="210" t="s">
        <v>1</v>
      </c>
      <c r="AF22" s="63" t="s">
        <v>1</v>
      </c>
      <c r="AG22" s="77"/>
      <c r="AH22" s="63" t="s">
        <v>1</v>
      </c>
      <c r="AJ22" s="64" t="s">
        <v>1</v>
      </c>
      <c r="AK22" s="63" t="s">
        <v>1</v>
      </c>
      <c r="AL22" s="77"/>
      <c r="AM22" s="203" t="s">
        <v>1</v>
      </c>
    </row>
    <row r="23" spans="1:39" x14ac:dyDescent="0.25">
      <c r="B23" s="71"/>
      <c r="C23" s="198" t="s">
        <v>193</v>
      </c>
      <c r="D23" s="210" t="s">
        <v>1</v>
      </c>
      <c r="E23" s="63" t="s">
        <v>1</v>
      </c>
      <c r="F23" s="77"/>
      <c r="G23" s="63" t="s">
        <v>1</v>
      </c>
      <c r="I23" s="64" t="s">
        <v>1</v>
      </c>
      <c r="J23" s="63" t="s">
        <v>1</v>
      </c>
      <c r="K23" s="77"/>
      <c r="L23" s="203" t="s">
        <v>1</v>
      </c>
      <c r="M23" s="210" t="s">
        <v>1</v>
      </c>
      <c r="N23" s="63" t="s">
        <v>1</v>
      </c>
      <c r="O23" s="77"/>
      <c r="P23" s="63" t="s">
        <v>1</v>
      </c>
      <c r="R23" s="64" t="s">
        <v>1</v>
      </c>
      <c r="S23" s="63" t="s">
        <v>1</v>
      </c>
      <c r="T23" s="77"/>
      <c r="U23" s="203" t="s">
        <v>1</v>
      </c>
      <c r="V23" s="210" t="s">
        <v>1</v>
      </c>
      <c r="W23" s="63" t="s">
        <v>1</v>
      </c>
      <c r="X23" s="77"/>
      <c r="Y23" s="63" t="s">
        <v>1</v>
      </c>
      <c r="AA23" s="64" t="s">
        <v>1</v>
      </c>
      <c r="AB23" s="63" t="s">
        <v>1</v>
      </c>
      <c r="AC23" s="77"/>
      <c r="AD23" s="203" t="s">
        <v>1</v>
      </c>
      <c r="AE23" s="210" t="s">
        <v>1</v>
      </c>
      <c r="AF23" s="63" t="s">
        <v>1</v>
      </c>
      <c r="AG23" s="77"/>
      <c r="AH23" s="63" t="s">
        <v>1</v>
      </c>
      <c r="AJ23" s="64" t="s">
        <v>1</v>
      </c>
      <c r="AK23" s="63" t="s">
        <v>1</v>
      </c>
      <c r="AL23" s="77"/>
      <c r="AM23" s="203" t="s">
        <v>1</v>
      </c>
    </row>
    <row r="24" spans="1:39" x14ac:dyDescent="0.25">
      <c r="B24" s="72"/>
      <c r="C24" s="76"/>
      <c r="D24" s="207"/>
      <c r="E24" s="208"/>
      <c r="F24" s="208"/>
      <c r="G24" s="208"/>
      <c r="I24" s="208"/>
      <c r="J24" s="208"/>
      <c r="K24" s="208"/>
      <c r="L24" s="209"/>
      <c r="M24" s="207"/>
      <c r="N24" s="208"/>
      <c r="O24" s="208"/>
      <c r="P24" s="208"/>
      <c r="R24" s="208"/>
      <c r="S24" s="208"/>
      <c r="T24" s="208"/>
      <c r="U24" s="209"/>
      <c r="V24" s="207"/>
      <c r="W24" s="208"/>
      <c r="X24" s="208"/>
      <c r="Y24" s="208"/>
      <c r="AA24" s="208"/>
      <c r="AB24" s="208"/>
      <c r="AC24" s="208"/>
      <c r="AD24" s="209"/>
      <c r="AE24" s="207"/>
      <c r="AF24" s="208"/>
      <c r="AG24" s="208"/>
      <c r="AH24" s="208"/>
      <c r="AJ24" s="208"/>
      <c r="AK24" s="208"/>
      <c r="AL24" s="208"/>
      <c r="AM24" s="209"/>
    </row>
    <row r="25" spans="1:39" ht="15.75" thickBot="1" x14ac:dyDescent="0.3">
      <c r="B25" s="60"/>
      <c r="C25" s="73" t="s">
        <v>48</v>
      </c>
      <c r="D25" s="211" t="e">
        <f>AVERAGE(D12:D16)</f>
        <v>#DIV/0!</v>
      </c>
      <c r="E25" s="74">
        <f>E18</f>
        <v>0</v>
      </c>
      <c r="F25" s="74" t="e">
        <f>AVERAGE(F20:F23)</f>
        <v>#DIV/0!</v>
      </c>
      <c r="G25" s="75" t="e">
        <f>AVERAGE(D25:F25)</f>
        <v>#DIV/0!</v>
      </c>
      <c r="I25" s="74" t="e">
        <f>AVERAGE(I12:I16)</f>
        <v>#DIV/0!</v>
      </c>
      <c r="J25" s="74">
        <f>J18</f>
        <v>0</v>
      </c>
      <c r="K25" s="74" t="e">
        <f>AVERAGE(K20:K23)</f>
        <v>#DIV/0!</v>
      </c>
      <c r="L25" s="212" t="e">
        <f>AVERAGE(I25:K25)</f>
        <v>#DIV/0!</v>
      </c>
      <c r="M25" s="211" t="e">
        <f>AVERAGE(M12:M16)</f>
        <v>#DIV/0!</v>
      </c>
      <c r="N25" s="74">
        <f>N18</f>
        <v>0</v>
      </c>
      <c r="O25" s="74" t="e">
        <f>AVERAGE(O20:O23)</f>
        <v>#DIV/0!</v>
      </c>
      <c r="P25" s="75" t="e">
        <f>AVERAGE(M25:O25)</f>
        <v>#DIV/0!</v>
      </c>
      <c r="R25" s="74" t="e">
        <f>AVERAGE(R12:R16)</f>
        <v>#DIV/0!</v>
      </c>
      <c r="S25" s="74">
        <f>S18</f>
        <v>0</v>
      </c>
      <c r="T25" s="74" t="e">
        <f>AVERAGE(T20:T23)</f>
        <v>#DIV/0!</v>
      </c>
      <c r="U25" s="212" t="e">
        <f>AVERAGE(R25:T25)</f>
        <v>#DIV/0!</v>
      </c>
      <c r="V25" s="211" t="e">
        <f>AVERAGE(V12:V16)</f>
        <v>#DIV/0!</v>
      </c>
      <c r="W25" s="74">
        <f>W18</f>
        <v>0</v>
      </c>
      <c r="X25" s="74" t="e">
        <f>AVERAGE(X20:X23)</f>
        <v>#DIV/0!</v>
      </c>
      <c r="Y25" s="75" t="e">
        <f>AVERAGE(V25:X25)</f>
        <v>#DIV/0!</v>
      </c>
      <c r="AA25" s="74" t="e">
        <f>AVERAGE(AA12:AA16)</f>
        <v>#DIV/0!</v>
      </c>
      <c r="AB25" s="74">
        <f>AB18</f>
        <v>0</v>
      </c>
      <c r="AC25" s="74" t="e">
        <f>AVERAGE(AC20:AC23)</f>
        <v>#DIV/0!</v>
      </c>
      <c r="AD25" s="212" t="e">
        <f>AVERAGE(AA25:AC25)</f>
        <v>#DIV/0!</v>
      </c>
      <c r="AE25" s="211" t="e">
        <f>AVERAGE(AE12:AE16)</f>
        <v>#DIV/0!</v>
      </c>
      <c r="AF25" s="74">
        <f>AF18</f>
        <v>0</v>
      </c>
      <c r="AG25" s="74" t="e">
        <f>AVERAGE(AG20:AG23)</f>
        <v>#DIV/0!</v>
      </c>
      <c r="AH25" s="75" t="e">
        <f>AVERAGE(AE25:AG25)</f>
        <v>#DIV/0!</v>
      </c>
      <c r="AJ25" s="74" t="e">
        <f>AVERAGE(AJ12:AJ16)</f>
        <v>#DIV/0!</v>
      </c>
      <c r="AK25" s="74">
        <f>AK18</f>
        <v>0</v>
      </c>
      <c r="AL25" s="74" t="e">
        <f>AVERAGE(AL20:AL23)</f>
        <v>#DIV/0!</v>
      </c>
      <c r="AM25" s="212" t="e">
        <f>AVERAGE(AJ25:AL25)</f>
        <v>#DIV/0!</v>
      </c>
    </row>
    <row r="26" spans="1:39" x14ac:dyDescent="0.25">
      <c r="B26" s="20"/>
      <c r="C26" s="21"/>
      <c r="D26" s="213"/>
      <c r="E26" s="20"/>
      <c r="F26" s="20"/>
      <c r="G26" s="21" t="s">
        <v>0</v>
      </c>
      <c r="I26" s="20"/>
      <c r="J26" s="20"/>
      <c r="K26" s="20"/>
      <c r="L26" s="188" t="s">
        <v>12</v>
      </c>
      <c r="M26" s="213"/>
      <c r="N26" s="20"/>
      <c r="O26" s="20"/>
      <c r="P26" s="21" t="s">
        <v>0</v>
      </c>
      <c r="R26" s="20"/>
      <c r="S26" s="20"/>
      <c r="T26" s="20"/>
      <c r="U26" s="188" t="s">
        <v>12</v>
      </c>
      <c r="V26" s="213"/>
      <c r="W26" s="20"/>
      <c r="X26" s="20"/>
      <c r="Y26" s="21" t="s">
        <v>0</v>
      </c>
      <c r="AA26" s="20"/>
      <c r="AB26" s="20"/>
      <c r="AC26" s="20"/>
      <c r="AD26" s="188" t="s">
        <v>12</v>
      </c>
      <c r="AE26" s="213"/>
      <c r="AF26" s="20"/>
      <c r="AG26" s="20"/>
      <c r="AH26" s="21" t="s">
        <v>0</v>
      </c>
      <c r="AJ26" s="20"/>
      <c r="AK26" s="20"/>
      <c r="AL26" s="20"/>
      <c r="AM26" s="188" t="s">
        <v>12</v>
      </c>
    </row>
    <row r="27" spans="1:39" x14ac:dyDescent="0.25">
      <c r="A27" s="2"/>
      <c r="C27" s="2"/>
      <c r="D27" s="191"/>
      <c r="E27" s="2"/>
      <c r="L27" s="192"/>
      <c r="M27" s="191"/>
      <c r="N27" s="2"/>
      <c r="U27" s="192"/>
      <c r="V27" s="191"/>
      <c r="W27" s="2"/>
      <c r="AD27" s="192"/>
      <c r="AE27" s="191"/>
      <c r="AF27" s="2"/>
      <c r="AM27" s="192"/>
    </row>
    <row r="28" spans="1:39" x14ac:dyDescent="0.25">
      <c r="A28" s="2"/>
      <c r="C28" s="6" t="s">
        <v>2</v>
      </c>
      <c r="D28" s="189" t="s">
        <v>93</v>
      </c>
      <c r="E28" s="13"/>
      <c r="F28" s="13"/>
      <c r="L28" s="192"/>
      <c r="M28" s="189" t="s">
        <v>93</v>
      </c>
      <c r="N28" s="13"/>
      <c r="O28" s="13"/>
      <c r="U28" s="192"/>
      <c r="V28" s="189" t="s">
        <v>93</v>
      </c>
      <c r="W28" s="13"/>
      <c r="X28" s="13"/>
      <c r="AD28" s="192"/>
      <c r="AE28" s="189" t="s">
        <v>93</v>
      </c>
      <c r="AF28" s="13"/>
      <c r="AG28" s="13"/>
      <c r="AM28" s="192"/>
    </row>
    <row r="29" spans="1:39" x14ac:dyDescent="0.25">
      <c r="A29" s="2"/>
      <c r="D29" s="196" t="s">
        <v>107</v>
      </c>
      <c r="L29" s="192"/>
      <c r="M29" s="196" t="s">
        <v>108</v>
      </c>
      <c r="U29" s="192"/>
      <c r="V29" s="196" t="s">
        <v>109</v>
      </c>
      <c r="AD29" s="192"/>
      <c r="AE29" s="196" t="s">
        <v>302</v>
      </c>
      <c r="AM29" s="192"/>
    </row>
    <row r="30" spans="1:39" ht="16.5" thickBot="1" x14ac:dyDescent="0.3">
      <c r="B30" s="1" t="s">
        <v>81</v>
      </c>
      <c r="C30" s="9" t="s">
        <v>165</v>
      </c>
      <c r="D30" s="214" t="e">
        <f>(G25+L25)/2</f>
        <v>#DIV/0!</v>
      </c>
      <c r="E30" s="15" t="s">
        <v>139</v>
      </c>
      <c r="L30" s="192"/>
      <c r="M30" s="214" t="e">
        <f>(P25+U25)/2</f>
        <v>#DIV/0!</v>
      </c>
      <c r="N30" s="15" t="s">
        <v>139</v>
      </c>
      <c r="U30" s="192"/>
      <c r="V30" s="214" t="e">
        <f>(Y25+AD25)/2</f>
        <v>#DIV/0!</v>
      </c>
      <c r="W30" s="15" t="s">
        <v>139</v>
      </c>
      <c r="AD30" s="192"/>
      <c r="AE30" s="214" t="e">
        <f>(AH25+AM25)/2</f>
        <v>#DIV/0!</v>
      </c>
      <c r="AF30" s="15" t="s">
        <v>139</v>
      </c>
      <c r="AM30" s="192"/>
    </row>
    <row r="31" spans="1:39" ht="15.75" thickBot="1" x14ac:dyDescent="0.3">
      <c r="D31" s="194"/>
      <c r="E31" s="215"/>
      <c r="F31" s="215"/>
      <c r="G31" s="215"/>
      <c r="H31" s="215"/>
      <c r="I31" s="215"/>
      <c r="J31" s="215"/>
      <c r="K31" s="215"/>
      <c r="L31" s="195"/>
      <c r="M31" s="194"/>
      <c r="N31" s="215"/>
      <c r="O31" s="215"/>
      <c r="P31" s="215"/>
      <c r="Q31" s="215"/>
      <c r="R31" s="215"/>
      <c r="S31" s="215"/>
      <c r="T31" s="215"/>
      <c r="U31" s="195"/>
      <c r="V31" s="194"/>
      <c r="W31" s="215"/>
      <c r="X31" s="215"/>
      <c r="Y31" s="215"/>
      <c r="Z31" s="215"/>
      <c r="AA31" s="215"/>
      <c r="AB31" s="215"/>
      <c r="AC31" s="215"/>
      <c r="AD31" s="195"/>
      <c r="AE31" s="194"/>
      <c r="AF31" s="215"/>
      <c r="AG31" s="215"/>
      <c r="AH31" s="215"/>
      <c r="AI31" s="215"/>
      <c r="AJ31" s="215"/>
      <c r="AK31" s="215"/>
      <c r="AL31" s="215"/>
      <c r="AM31" s="195"/>
    </row>
    <row r="33" spans="3:7" x14ac:dyDescent="0.25">
      <c r="C33" s="104" t="s">
        <v>176</v>
      </c>
    </row>
    <row r="36" spans="3:7" x14ac:dyDescent="0.25">
      <c r="C36" s="1" t="s">
        <v>242</v>
      </c>
    </row>
    <row r="38" spans="3:7" x14ac:dyDescent="0.25">
      <c r="C38" s="281" t="s">
        <v>196</v>
      </c>
      <c r="D38" s="282" t="s">
        <v>197</v>
      </c>
      <c r="E38" s="108" t="s">
        <v>198</v>
      </c>
      <c r="F38" s="108" t="s">
        <v>200</v>
      </c>
      <c r="G38" s="108" t="s">
        <v>202</v>
      </c>
    </row>
    <row r="39" spans="3:7" x14ac:dyDescent="0.25">
      <c r="C39" s="281"/>
      <c r="D39" s="282"/>
      <c r="E39" s="108" t="s">
        <v>199</v>
      </c>
      <c r="F39" s="108" t="s">
        <v>201</v>
      </c>
      <c r="G39" s="108" t="s">
        <v>203</v>
      </c>
    </row>
    <row r="40" spans="3:7" ht="121.9" customHeight="1" x14ac:dyDescent="0.25">
      <c r="C40" s="108" t="s">
        <v>184</v>
      </c>
      <c r="D40" s="109" t="s">
        <v>204</v>
      </c>
      <c r="E40" s="109" t="s">
        <v>205</v>
      </c>
      <c r="F40" s="109" t="s">
        <v>206</v>
      </c>
      <c r="G40" s="109" t="s">
        <v>207</v>
      </c>
    </row>
    <row r="41" spans="3:7" ht="139.9" customHeight="1" x14ac:dyDescent="0.25">
      <c r="C41" s="108" t="s">
        <v>185</v>
      </c>
      <c r="D41" s="109" t="s">
        <v>208</v>
      </c>
      <c r="E41" s="109" t="s">
        <v>209</v>
      </c>
      <c r="F41" s="109" t="s">
        <v>210</v>
      </c>
      <c r="G41" s="109" t="s">
        <v>211</v>
      </c>
    </row>
    <row r="42" spans="3:7" ht="213.6" customHeight="1" x14ac:dyDescent="0.25">
      <c r="C42" s="108" t="s">
        <v>186</v>
      </c>
      <c r="D42" s="109" t="s">
        <v>212</v>
      </c>
      <c r="E42" s="109" t="s">
        <v>213</v>
      </c>
      <c r="F42" s="109" t="s">
        <v>214</v>
      </c>
      <c r="G42" s="109" t="s">
        <v>215</v>
      </c>
    </row>
    <row r="43" spans="3:7" ht="87" customHeight="1" x14ac:dyDescent="0.25">
      <c r="C43" s="108" t="s">
        <v>187</v>
      </c>
      <c r="D43" s="109" t="s">
        <v>216</v>
      </c>
      <c r="E43" s="109" t="s">
        <v>217</v>
      </c>
      <c r="F43" s="109" t="s">
        <v>218</v>
      </c>
      <c r="G43" s="109" t="s">
        <v>219</v>
      </c>
    </row>
    <row r="45" spans="3:7" x14ac:dyDescent="0.25">
      <c r="C45" s="281" t="s">
        <v>224</v>
      </c>
      <c r="D45" s="282" t="s">
        <v>197</v>
      </c>
      <c r="E45" s="108" t="s">
        <v>198</v>
      </c>
      <c r="F45" s="108" t="s">
        <v>200</v>
      </c>
      <c r="G45" s="108" t="s">
        <v>202</v>
      </c>
    </row>
    <row r="46" spans="3:7" x14ac:dyDescent="0.25">
      <c r="C46" s="281"/>
      <c r="D46" s="282"/>
      <c r="E46" s="108" t="s">
        <v>199</v>
      </c>
      <c r="F46" s="108" t="s">
        <v>201</v>
      </c>
      <c r="G46" s="108" t="s">
        <v>203</v>
      </c>
    </row>
    <row r="47" spans="3:7" ht="153" x14ac:dyDescent="0.25">
      <c r="C47" s="108" t="s">
        <v>188</v>
      </c>
      <c r="D47" s="109" t="s">
        <v>220</v>
      </c>
      <c r="E47" s="109" t="s">
        <v>221</v>
      </c>
      <c r="F47" s="109" t="s">
        <v>222</v>
      </c>
      <c r="G47" s="109" t="s">
        <v>223</v>
      </c>
    </row>
    <row r="49" spans="3:7" x14ac:dyDescent="0.25">
      <c r="C49" s="281" t="s">
        <v>225</v>
      </c>
      <c r="D49" s="282" t="s">
        <v>197</v>
      </c>
      <c r="E49" s="108" t="s">
        <v>198</v>
      </c>
      <c r="F49" s="108" t="s">
        <v>200</v>
      </c>
      <c r="G49" s="108" t="s">
        <v>202</v>
      </c>
    </row>
    <row r="50" spans="3:7" x14ac:dyDescent="0.25">
      <c r="C50" s="281"/>
      <c r="D50" s="282"/>
      <c r="E50" s="108" t="s">
        <v>199</v>
      </c>
      <c r="F50" s="108" t="s">
        <v>201</v>
      </c>
      <c r="G50" s="108" t="s">
        <v>203</v>
      </c>
    </row>
    <row r="51" spans="3:7" ht="102" x14ac:dyDescent="0.25">
      <c r="C51" s="108" t="s">
        <v>190</v>
      </c>
      <c r="D51" s="109" t="s">
        <v>226</v>
      </c>
      <c r="E51" s="109" t="s">
        <v>227</v>
      </c>
      <c r="F51" s="109" t="s">
        <v>228</v>
      </c>
      <c r="G51" s="109" t="s">
        <v>229</v>
      </c>
    </row>
    <row r="52" spans="3:7" ht="102" x14ac:dyDescent="0.25">
      <c r="C52" s="108" t="s">
        <v>191</v>
      </c>
      <c r="D52" s="109" t="s">
        <v>230</v>
      </c>
      <c r="E52" s="109" t="s">
        <v>231</v>
      </c>
      <c r="F52" s="109" t="s">
        <v>232</v>
      </c>
      <c r="G52" s="109" t="s">
        <v>233</v>
      </c>
    </row>
    <row r="53" spans="3:7" ht="102" x14ac:dyDescent="0.25">
      <c r="C53" s="108" t="s">
        <v>192</v>
      </c>
      <c r="D53" s="109" t="s">
        <v>234</v>
      </c>
      <c r="E53" s="109" t="s">
        <v>235</v>
      </c>
      <c r="F53" s="109" t="s">
        <v>236</v>
      </c>
      <c r="G53" s="109" t="s">
        <v>237</v>
      </c>
    </row>
    <row r="54" spans="3:7" ht="114.75" x14ac:dyDescent="0.25">
      <c r="C54" s="108" t="s">
        <v>193</v>
      </c>
      <c r="D54" s="109" t="s">
        <v>238</v>
      </c>
      <c r="E54" s="109" t="s">
        <v>239</v>
      </c>
      <c r="F54" s="109" t="s">
        <v>240</v>
      </c>
      <c r="G54" s="109" t="s">
        <v>241</v>
      </c>
    </row>
  </sheetData>
  <sheetProtection algorithmName="SHA-512" hashValue="Mfr8DJlu3XscI9w89t4nFvWJN7CMoUhKdc+KjB20wBkSDbd0wLt2THeWRg0fDkLggtbTLo/iSNgpJH8ZjeI3SA==" saltValue="4tvBNnTTWMEqnJhLr55Rqg==" spinCount="100000" sheet="1" objects="1" scenarios="1"/>
  <mergeCells count="26">
    <mergeCell ref="AE3:AM3"/>
    <mergeCell ref="AE4:AH4"/>
    <mergeCell ref="AJ4:AM4"/>
    <mergeCell ref="AE7:AH7"/>
    <mergeCell ref="AJ7:AM7"/>
    <mergeCell ref="V3:AD3"/>
    <mergeCell ref="V4:Y4"/>
    <mergeCell ref="AA4:AD4"/>
    <mergeCell ref="V7:Y7"/>
    <mergeCell ref="AA7:AD7"/>
    <mergeCell ref="D3:L3"/>
    <mergeCell ref="M3:U3"/>
    <mergeCell ref="M4:P4"/>
    <mergeCell ref="R4:U4"/>
    <mergeCell ref="M7:P7"/>
    <mergeCell ref="R7:U7"/>
    <mergeCell ref="I4:L4"/>
    <mergeCell ref="D7:G7"/>
    <mergeCell ref="I7:L7"/>
    <mergeCell ref="D4:G4"/>
    <mergeCell ref="C38:C39"/>
    <mergeCell ref="D38:D39"/>
    <mergeCell ref="C45:C46"/>
    <mergeCell ref="D45:D46"/>
    <mergeCell ref="C49:C50"/>
    <mergeCell ref="D49:D50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5E08F-5187-4FC3-A14D-322156425845}">
  <sheetPr>
    <tabColor theme="7" tint="0.79998168889431442"/>
  </sheetPr>
  <dimension ref="B2:AP56"/>
  <sheetViews>
    <sheetView showGridLines="0" zoomScaleNormal="100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M53" sqref="M53"/>
    </sheetView>
  </sheetViews>
  <sheetFormatPr baseColWidth="10" defaultColWidth="10.85546875" defaultRowHeight="15" x14ac:dyDescent="0.25"/>
  <cols>
    <col min="1" max="1" width="1.7109375" style="1" customWidth="1"/>
    <col min="2" max="2" width="84.5703125" style="1" customWidth="1"/>
    <col min="3" max="3" width="19.42578125" style="1" customWidth="1"/>
    <col min="4" max="4" width="5" style="1" customWidth="1"/>
    <col min="5" max="5" width="13.5703125" style="1" customWidth="1"/>
    <col min="6" max="6" width="6" style="1" customWidth="1"/>
    <col min="7" max="7" width="4.28515625" style="1" customWidth="1"/>
    <col min="8" max="8" width="4.7109375" style="1" customWidth="1"/>
    <col min="9" max="9" width="4.85546875" style="1" customWidth="1"/>
    <col min="10" max="10" width="13" style="1" customWidth="1"/>
    <col min="11" max="11" width="14.85546875" style="1" customWidth="1"/>
    <col min="12" max="12" width="13.7109375" style="1" customWidth="1"/>
    <col min="13" max="13" width="19.42578125" style="1" customWidth="1"/>
    <col min="14" max="14" width="5" style="1" customWidth="1"/>
    <col min="15" max="15" width="13.5703125" style="1" customWidth="1"/>
    <col min="16" max="16" width="6" style="1" customWidth="1"/>
    <col min="17" max="17" width="4.28515625" style="1" customWidth="1"/>
    <col min="18" max="18" width="4.7109375" style="1" customWidth="1"/>
    <col min="19" max="19" width="4.85546875" style="1" customWidth="1"/>
    <col min="20" max="20" width="13" style="1" customWidth="1"/>
    <col min="21" max="21" width="14.85546875" style="1" customWidth="1"/>
    <col min="22" max="22" width="13.7109375" style="1" customWidth="1"/>
    <col min="23" max="23" width="19.42578125" style="1" customWidth="1"/>
    <col min="24" max="24" width="5" style="1" customWidth="1"/>
    <col min="25" max="25" width="13.5703125" style="1" customWidth="1"/>
    <col min="26" max="26" width="6" style="1" customWidth="1"/>
    <col min="27" max="27" width="4.28515625" style="1" customWidth="1"/>
    <col min="28" max="28" width="4.7109375" style="1" customWidth="1"/>
    <col min="29" max="29" width="4.85546875" style="1" customWidth="1"/>
    <col min="30" max="30" width="13" style="1" customWidth="1"/>
    <col min="31" max="31" width="14.85546875" style="1" customWidth="1"/>
    <col min="32" max="32" width="13.7109375" style="1" customWidth="1"/>
    <col min="33" max="33" width="19.42578125" style="1" customWidth="1"/>
    <col min="34" max="34" width="5" style="1" customWidth="1"/>
    <col min="35" max="35" width="13.5703125" style="1" customWidth="1"/>
    <col min="36" max="36" width="6" style="1" customWidth="1"/>
    <col min="37" max="37" width="4.28515625" style="1" customWidth="1"/>
    <col min="38" max="38" width="4.7109375" style="1" customWidth="1"/>
    <col min="39" max="39" width="4.85546875" style="1" customWidth="1"/>
    <col min="40" max="40" width="13" style="1" customWidth="1"/>
    <col min="41" max="41" width="14.85546875" style="1" customWidth="1"/>
    <col min="42" max="42" width="13.7109375" style="1" customWidth="1"/>
    <col min="43" max="16384" width="10.85546875" style="1"/>
  </cols>
  <sheetData>
    <row r="2" spans="2:42" ht="15.75" x14ac:dyDescent="0.25">
      <c r="B2" s="11" t="s">
        <v>85</v>
      </c>
    </row>
    <row r="3" spans="2:42" x14ac:dyDescent="0.25">
      <c r="C3" s="26" t="s">
        <v>54</v>
      </c>
      <c r="D3" s="27"/>
      <c r="E3" s="28"/>
      <c r="F3" s="42">
        <v>0</v>
      </c>
      <c r="G3" s="42">
        <v>0.25</v>
      </c>
      <c r="H3" s="42">
        <v>0.5</v>
      </c>
      <c r="I3" s="42">
        <v>0.75</v>
      </c>
      <c r="J3" s="42">
        <v>1</v>
      </c>
      <c r="M3" s="26" t="s">
        <v>54</v>
      </c>
      <c r="N3" s="27"/>
      <c r="O3" s="28"/>
      <c r="P3" s="42">
        <v>0</v>
      </c>
      <c r="Q3" s="42">
        <v>0.25</v>
      </c>
      <c r="R3" s="42">
        <v>0.5</v>
      </c>
      <c r="S3" s="42">
        <v>0.75</v>
      </c>
      <c r="T3" s="42">
        <v>1</v>
      </c>
      <c r="W3" s="26" t="s">
        <v>54</v>
      </c>
      <c r="X3" s="27"/>
      <c r="Y3" s="28"/>
      <c r="Z3" s="42">
        <v>0</v>
      </c>
      <c r="AA3" s="42">
        <v>0.25</v>
      </c>
      <c r="AB3" s="42">
        <v>0.5</v>
      </c>
      <c r="AC3" s="42">
        <v>0.75</v>
      </c>
      <c r="AD3" s="42">
        <v>1</v>
      </c>
      <c r="AG3" s="26" t="s">
        <v>54</v>
      </c>
      <c r="AH3" s="27"/>
      <c r="AI3" s="28"/>
      <c r="AJ3" s="42">
        <v>0</v>
      </c>
      <c r="AK3" s="42">
        <v>0.25</v>
      </c>
      <c r="AL3" s="42">
        <v>0.5</v>
      </c>
      <c r="AM3" s="42">
        <v>0.75</v>
      </c>
      <c r="AN3" s="42">
        <v>1</v>
      </c>
    </row>
    <row r="4" spans="2:42" ht="15.75" thickBot="1" x14ac:dyDescent="0.3">
      <c r="B4" s="89" t="s">
        <v>148</v>
      </c>
      <c r="C4" s="29"/>
      <c r="K4" s="22"/>
      <c r="L4" s="5" t="s">
        <v>93</v>
      </c>
      <c r="M4" s="29"/>
      <c r="U4" s="22"/>
      <c r="V4" s="5" t="s">
        <v>93</v>
      </c>
      <c r="W4" s="29"/>
      <c r="AE4" s="22"/>
      <c r="AF4" s="5" t="s">
        <v>93</v>
      </c>
      <c r="AG4" s="29"/>
      <c r="AO4" s="22"/>
      <c r="AP4" s="5" t="s">
        <v>93</v>
      </c>
    </row>
    <row r="5" spans="2:42" ht="15.75" thickBot="1" x14ac:dyDescent="0.3">
      <c r="B5" s="252"/>
      <c r="C5" s="299" t="s">
        <v>329</v>
      </c>
      <c r="D5" s="300"/>
      <c r="E5" s="300"/>
      <c r="F5" s="300"/>
      <c r="G5" s="300"/>
      <c r="H5" s="300"/>
      <c r="I5" s="300"/>
      <c r="J5" s="300"/>
      <c r="K5" s="300"/>
      <c r="L5" s="301"/>
      <c r="M5" s="299" t="s">
        <v>331</v>
      </c>
      <c r="N5" s="300"/>
      <c r="O5" s="300"/>
      <c r="P5" s="300"/>
      <c r="Q5" s="300"/>
      <c r="R5" s="300"/>
      <c r="S5" s="300"/>
      <c r="T5" s="300"/>
      <c r="U5" s="300"/>
      <c r="V5" s="301"/>
      <c r="W5" s="299" t="s">
        <v>332</v>
      </c>
      <c r="X5" s="300"/>
      <c r="Y5" s="300"/>
      <c r="Z5" s="300"/>
      <c r="AA5" s="300"/>
      <c r="AB5" s="300"/>
      <c r="AC5" s="300"/>
      <c r="AD5" s="300"/>
      <c r="AE5" s="300"/>
      <c r="AF5" s="301"/>
      <c r="AG5" s="299" t="s">
        <v>338</v>
      </c>
      <c r="AH5" s="300"/>
      <c r="AI5" s="300"/>
      <c r="AJ5" s="300"/>
      <c r="AK5" s="300"/>
      <c r="AL5" s="300"/>
      <c r="AM5" s="300"/>
      <c r="AN5" s="300"/>
      <c r="AO5" s="300"/>
      <c r="AP5" s="301"/>
    </row>
    <row r="6" spans="2:42" s="91" customFormat="1" ht="33.6" customHeight="1" x14ac:dyDescent="0.25">
      <c r="B6" s="90" t="s">
        <v>74</v>
      </c>
      <c r="C6" s="218" t="s">
        <v>150</v>
      </c>
      <c r="D6" s="219"/>
      <c r="E6" s="302" t="s">
        <v>151</v>
      </c>
      <c r="F6" s="302"/>
      <c r="G6" s="302"/>
      <c r="H6" s="302"/>
      <c r="I6" s="302"/>
      <c r="J6" s="302"/>
      <c r="K6" s="302"/>
      <c r="L6" s="303"/>
      <c r="M6" s="248" t="s">
        <v>150</v>
      </c>
      <c r="O6" s="294" t="s">
        <v>151</v>
      </c>
      <c r="P6" s="294"/>
      <c r="Q6" s="294"/>
      <c r="R6" s="294"/>
      <c r="S6" s="294"/>
      <c r="T6" s="294"/>
      <c r="U6" s="294"/>
      <c r="V6" s="295"/>
      <c r="W6" s="248" t="s">
        <v>150</v>
      </c>
      <c r="Y6" s="294" t="s">
        <v>151</v>
      </c>
      <c r="Z6" s="294"/>
      <c r="AA6" s="294"/>
      <c r="AB6" s="294"/>
      <c r="AC6" s="294"/>
      <c r="AD6" s="294"/>
      <c r="AE6" s="294"/>
      <c r="AF6" s="295"/>
      <c r="AG6" s="248" t="s">
        <v>150</v>
      </c>
      <c r="AI6" s="294" t="s">
        <v>151</v>
      </c>
      <c r="AJ6" s="294"/>
      <c r="AK6" s="294"/>
      <c r="AL6" s="294"/>
      <c r="AM6" s="294"/>
      <c r="AN6" s="294"/>
      <c r="AO6" s="294"/>
      <c r="AP6" s="295"/>
    </row>
    <row r="7" spans="2:42" hidden="1" x14ac:dyDescent="0.25">
      <c r="B7" s="31"/>
      <c r="C7" s="220"/>
      <c r="D7" s="33"/>
      <c r="E7" s="32"/>
      <c r="F7" s="32"/>
      <c r="G7" s="34"/>
      <c r="H7" s="34"/>
      <c r="I7" s="34"/>
      <c r="J7" s="34"/>
      <c r="K7" s="32"/>
      <c r="L7" s="221"/>
      <c r="M7" s="220"/>
      <c r="N7" s="33"/>
      <c r="O7" s="32"/>
      <c r="P7" s="32"/>
      <c r="Q7" s="34"/>
      <c r="R7" s="34"/>
      <c r="S7" s="34"/>
      <c r="T7" s="34"/>
      <c r="U7" s="32"/>
      <c r="V7" s="221"/>
      <c r="W7" s="220"/>
      <c r="X7" s="33"/>
      <c r="Y7" s="32"/>
      <c r="Z7" s="32"/>
      <c r="AA7" s="34"/>
      <c r="AB7" s="34"/>
      <c r="AC7" s="34"/>
      <c r="AD7" s="34"/>
      <c r="AE7" s="32"/>
      <c r="AF7" s="221"/>
      <c r="AG7" s="220"/>
      <c r="AH7" s="33"/>
      <c r="AI7" s="32"/>
      <c r="AJ7" s="32"/>
      <c r="AK7" s="34"/>
      <c r="AL7" s="34"/>
      <c r="AM7" s="34"/>
      <c r="AN7" s="34"/>
      <c r="AO7" s="32"/>
      <c r="AP7" s="221"/>
    </row>
    <row r="8" spans="2:42" s="37" customFormat="1" ht="63" customHeight="1" x14ac:dyDescent="0.25">
      <c r="B8" s="216" t="s">
        <v>149</v>
      </c>
      <c r="C8" s="222" t="s">
        <v>55</v>
      </c>
      <c r="D8" s="35"/>
      <c r="E8" s="79" t="s">
        <v>56</v>
      </c>
      <c r="F8" s="296" t="s">
        <v>97</v>
      </c>
      <c r="G8" s="297"/>
      <c r="H8" s="297"/>
      <c r="I8" s="298"/>
      <c r="J8" s="80" t="s">
        <v>57</v>
      </c>
      <c r="K8" s="79" t="s">
        <v>58</v>
      </c>
      <c r="L8" s="223" t="s">
        <v>105</v>
      </c>
      <c r="M8" s="222" t="s">
        <v>55</v>
      </c>
      <c r="N8" s="35"/>
      <c r="O8" s="79" t="s">
        <v>56</v>
      </c>
      <c r="P8" s="296" t="s">
        <v>97</v>
      </c>
      <c r="Q8" s="297"/>
      <c r="R8" s="297"/>
      <c r="S8" s="298"/>
      <c r="T8" s="80" t="s">
        <v>57</v>
      </c>
      <c r="U8" s="79" t="s">
        <v>58</v>
      </c>
      <c r="V8" s="223" t="s">
        <v>105</v>
      </c>
      <c r="W8" s="222" t="s">
        <v>55</v>
      </c>
      <c r="X8" s="35"/>
      <c r="Y8" s="79" t="s">
        <v>56</v>
      </c>
      <c r="Z8" s="296" t="s">
        <v>97</v>
      </c>
      <c r="AA8" s="297"/>
      <c r="AB8" s="297"/>
      <c r="AC8" s="298"/>
      <c r="AD8" s="80" t="s">
        <v>57</v>
      </c>
      <c r="AE8" s="79" t="s">
        <v>58</v>
      </c>
      <c r="AF8" s="223" t="s">
        <v>105</v>
      </c>
      <c r="AG8" s="222" t="s">
        <v>55</v>
      </c>
      <c r="AH8" s="35"/>
      <c r="AI8" s="79" t="s">
        <v>56</v>
      </c>
      <c r="AJ8" s="296" t="s">
        <v>97</v>
      </c>
      <c r="AK8" s="297"/>
      <c r="AL8" s="297"/>
      <c r="AM8" s="298"/>
      <c r="AN8" s="80" t="s">
        <v>57</v>
      </c>
      <c r="AO8" s="79" t="s">
        <v>58</v>
      </c>
      <c r="AP8" s="223" t="s">
        <v>105</v>
      </c>
    </row>
    <row r="9" spans="2:42" ht="35.65" customHeight="1" x14ac:dyDescent="0.25">
      <c r="B9" s="173"/>
      <c r="C9" s="181"/>
      <c r="D9" s="39"/>
      <c r="E9" s="38"/>
      <c r="F9" s="40" t="s">
        <v>60</v>
      </c>
      <c r="G9" s="40" t="s">
        <v>0</v>
      </c>
      <c r="H9" s="40" t="s">
        <v>61</v>
      </c>
      <c r="I9" s="40" t="s">
        <v>62</v>
      </c>
      <c r="J9" s="38" t="s">
        <v>63</v>
      </c>
      <c r="K9" s="38"/>
      <c r="L9" s="182"/>
      <c r="M9" s="181"/>
      <c r="N9" s="39"/>
      <c r="O9" s="38"/>
      <c r="P9" s="40" t="s">
        <v>60</v>
      </c>
      <c r="Q9" s="40" t="s">
        <v>0</v>
      </c>
      <c r="R9" s="40" t="s">
        <v>61</v>
      </c>
      <c r="S9" s="40" t="s">
        <v>62</v>
      </c>
      <c r="T9" s="38" t="s">
        <v>63</v>
      </c>
      <c r="U9" s="38"/>
      <c r="V9" s="182"/>
      <c r="W9" s="181"/>
      <c r="X9" s="39"/>
      <c r="Y9" s="38"/>
      <c r="Z9" s="40" t="s">
        <v>60</v>
      </c>
      <c r="AA9" s="40" t="s">
        <v>0</v>
      </c>
      <c r="AB9" s="40" t="s">
        <v>61</v>
      </c>
      <c r="AC9" s="40" t="s">
        <v>62</v>
      </c>
      <c r="AD9" s="38" t="s">
        <v>63</v>
      </c>
      <c r="AE9" s="38"/>
      <c r="AF9" s="182"/>
      <c r="AG9" s="181"/>
      <c r="AH9" s="39"/>
      <c r="AI9" s="38"/>
      <c r="AJ9" s="40" t="s">
        <v>60</v>
      </c>
      <c r="AK9" s="40" t="s">
        <v>0</v>
      </c>
      <c r="AL9" s="40" t="s">
        <v>61</v>
      </c>
      <c r="AM9" s="40" t="s">
        <v>62</v>
      </c>
      <c r="AN9" s="38" t="s">
        <v>63</v>
      </c>
      <c r="AO9" s="38"/>
      <c r="AP9" s="182"/>
    </row>
    <row r="10" spans="2:42" x14ac:dyDescent="0.25">
      <c r="B10" s="174" t="s">
        <v>75</v>
      </c>
      <c r="C10" s="181"/>
      <c r="D10" s="39"/>
      <c r="E10" s="38"/>
      <c r="F10" s="38"/>
      <c r="G10" s="38"/>
      <c r="H10" s="38"/>
      <c r="I10" s="38"/>
      <c r="J10" s="38"/>
      <c r="K10" s="38"/>
      <c r="L10" s="182"/>
      <c r="M10" s="181"/>
      <c r="N10" s="39"/>
      <c r="O10" s="38"/>
      <c r="P10" s="38"/>
      <c r="Q10" s="38"/>
      <c r="R10" s="38"/>
      <c r="S10" s="38"/>
      <c r="T10" s="38"/>
      <c r="U10" s="38"/>
      <c r="V10" s="182"/>
      <c r="W10" s="181"/>
      <c r="X10" s="39"/>
      <c r="Y10" s="38"/>
      <c r="Z10" s="38"/>
      <c r="AA10" s="38"/>
      <c r="AB10" s="38"/>
      <c r="AC10" s="38"/>
      <c r="AD10" s="38"/>
      <c r="AE10" s="38"/>
      <c r="AF10" s="182"/>
      <c r="AG10" s="181"/>
      <c r="AH10" s="39"/>
      <c r="AI10" s="38"/>
      <c r="AJ10" s="38"/>
      <c r="AK10" s="38"/>
      <c r="AL10" s="38"/>
      <c r="AM10" s="38"/>
      <c r="AN10" s="38"/>
      <c r="AO10" s="38"/>
      <c r="AP10" s="182"/>
    </row>
    <row r="11" spans="2:42" ht="15.75" x14ac:dyDescent="0.25">
      <c r="B11" s="43" t="s">
        <v>103</v>
      </c>
      <c r="C11" s="224"/>
      <c r="D11" s="44"/>
      <c r="E11" s="87"/>
      <c r="F11" s="87"/>
      <c r="G11" s="87"/>
      <c r="H11" s="87"/>
      <c r="I11" s="87"/>
      <c r="J11" s="87"/>
      <c r="K11" s="87"/>
      <c r="L11" s="225" t="e">
        <f>AVERAGE(E11:K11)</f>
        <v>#DIV/0!</v>
      </c>
      <c r="M11" s="224"/>
      <c r="N11" s="44"/>
      <c r="O11" s="87"/>
      <c r="P11" s="87"/>
      <c r="Q11" s="87"/>
      <c r="R11" s="87"/>
      <c r="S11" s="87"/>
      <c r="T11" s="87"/>
      <c r="U11" s="87"/>
      <c r="V11" s="225" t="e">
        <f>AVERAGE(O11:U11)</f>
        <v>#DIV/0!</v>
      </c>
      <c r="W11" s="224"/>
      <c r="X11" s="44"/>
      <c r="Y11" s="87"/>
      <c r="Z11" s="87"/>
      <c r="AA11" s="87"/>
      <c r="AB11" s="87"/>
      <c r="AC11" s="87"/>
      <c r="AD11" s="87"/>
      <c r="AE11" s="87"/>
      <c r="AF11" s="225" t="e">
        <f>AVERAGE(Y11:AE11)</f>
        <v>#DIV/0!</v>
      </c>
      <c r="AG11" s="224"/>
      <c r="AH11" s="44"/>
      <c r="AI11" s="87"/>
      <c r="AJ11" s="87"/>
      <c r="AK11" s="87"/>
      <c r="AL11" s="87"/>
      <c r="AM11" s="87"/>
      <c r="AN11" s="87"/>
      <c r="AO11" s="87"/>
      <c r="AP11" s="225" t="e">
        <f>AVERAGE(AI11:AO11)</f>
        <v>#DIV/0!</v>
      </c>
    </row>
    <row r="12" spans="2:42" ht="15.75" x14ac:dyDescent="0.25">
      <c r="B12" s="43" t="s">
        <v>100</v>
      </c>
      <c r="C12" s="224"/>
      <c r="D12" s="44"/>
      <c r="E12" s="87"/>
      <c r="F12" s="87"/>
      <c r="G12" s="87"/>
      <c r="H12" s="87"/>
      <c r="I12" s="87"/>
      <c r="J12" s="87"/>
      <c r="K12" s="87"/>
      <c r="L12" s="225" t="e">
        <f>AVERAGE(E12:K12)</f>
        <v>#DIV/0!</v>
      </c>
      <c r="M12" s="224"/>
      <c r="N12" s="44"/>
      <c r="O12" s="87"/>
      <c r="P12" s="87"/>
      <c r="Q12" s="87"/>
      <c r="R12" s="87"/>
      <c r="S12" s="87"/>
      <c r="T12" s="87"/>
      <c r="U12" s="87"/>
      <c r="V12" s="225" t="e">
        <f>AVERAGE(O12:U12)</f>
        <v>#DIV/0!</v>
      </c>
      <c r="W12" s="224"/>
      <c r="X12" s="44"/>
      <c r="Y12" s="87"/>
      <c r="Z12" s="87"/>
      <c r="AA12" s="87"/>
      <c r="AB12" s="87"/>
      <c r="AC12" s="87"/>
      <c r="AD12" s="87"/>
      <c r="AE12" s="87"/>
      <c r="AF12" s="225" t="e">
        <f>AVERAGE(Y12:AE12)</f>
        <v>#DIV/0!</v>
      </c>
      <c r="AG12" s="224"/>
      <c r="AH12" s="44"/>
      <c r="AI12" s="87"/>
      <c r="AJ12" s="87"/>
      <c r="AK12" s="87"/>
      <c r="AL12" s="87"/>
      <c r="AM12" s="87"/>
      <c r="AN12" s="87"/>
      <c r="AO12" s="87"/>
      <c r="AP12" s="225" t="e">
        <f>AVERAGE(AI12:AO12)</f>
        <v>#DIV/0!</v>
      </c>
    </row>
    <row r="13" spans="2:42" ht="15.75" x14ac:dyDescent="0.25">
      <c r="B13" s="43" t="s">
        <v>101</v>
      </c>
      <c r="C13" s="224"/>
      <c r="D13" s="46"/>
      <c r="E13" s="87"/>
      <c r="F13" s="88"/>
      <c r="G13" s="88"/>
      <c r="H13" s="88"/>
      <c r="I13" s="88"/>
      <c r="J13" s="87"/>
      <c r="K13" s="87"/>
      <c r="L13" s="226" t="e">
        <f t="shared" ref="L13:L16" si="0">AVERAGE(E13:K13)</f>
        <v>#DIV/0!</v>
      </c>
      <c r="M13" s="224"/>
      <c r="N13" s="46"/>
      <c r="O13" s="87"/>
      <c r="P13" s="88"/>
      <c r="Q13" s="88"/>
      <c r="R13" s="88"/>
      <c r="S13" s="88"/>
      <c r="T13" s="87"/>
      <c r="U13" s="87"/>
      <c r="V13" s="226" t="e">
        <f t="shared" ref="V13:V16" si="1">AVERAGE(O13:U13)</f>
        <v>#DIV/0!</v>
      </c>
      <c r="W13" s="224"/>
      <c r="X13" s="46"/>
      <c r="Y13" s="87"/>
      <c r="Z13" s="88"/>
      <c r="AA13" s="88"/>
      <c r="AB13" s="88"/>
      <c r="AC13" s="88"/>
      <c r="AD13" s="87"/>
      <c r="AE13" s="87"/>
      <c r="AF13" s="226" t="e">
        <f t="shared" ref="AF13:AF16" si="2">AVERAGE(Y13:AE13)</f>
        <v>#DIV/0!</v>
      </c>
      <c r="AG13" s="224"/>
      <c r="AH13" s="46"/>
      <c r="AI13" s="87"/>
      <c r="AJ13" s="88"/>
      <c r="AK13" s="88"/>
      <c r="AL13" s="88"/>
      <c r="AM13" s="88"/>
      <c r="AN13" s="87"/>
      <c r="AO13" s="87"/>
      <c r="AP13" s="226" t="e">
        <f t="shared" ref="AP13:AP16" si="3">AVERAGE(AI13:AO13)</f>
        <v>#DIV/0!</v>
      </c>
    </row>
    <row r="14" spans="2:42" ht="15.75" x14ac:dyDescent="0.25">
      <c r="B14" s="43" t="s">
        <v>102</v>
      </c>
      <c r="C14" s="224"/>
      <c r="D14" s="44"/>
      <c r="E14" s="87"/>
      <c r="F14" s="87"/>
      <c r="G14" s="87"/>
      <c r="H14" s="87"/>
      <c r="I14" s="87"/>
      <c r="J14" s="87"/>
      <c r="K14" s="87"/>
      <c r="L14" s="226" t="e">
        <f t="shared" si="0"/>
        <v>#DIV/0!</v>
      </c>
      <c r="M14" s="224"/>
      <c r="N14" s="44"/>
      <c r="O14" s="87"/>
      <c r="P14" s="87"/>
      <c r="Q14" s="87"/>
      <c r="R14" s="87"/>
      <c r="S14" s="87"/>
      <c r="T14" s="87"/>
      <c r="U14" s="87"/>
      <c r="V14" s="226" t="e">
        <f t="shared" si="1"/>
        <v>#DIV/0!</v>
      </c>
      <c r="W14" s="224"/>
      <c r="X14" s="44"/>
      <c r="Y14" s="87"/>
      <c r="Z14" s="87"/>
      <c r="AA14" s="87"/>
      <c r="AB14" s="87"/>
      <c r="AC14" s="87"/>
      <c r="AD14" s="87"/>
      <c r="AE14" s="87"/>
      <c r="AF14" s="226" t="e">
        <f t="shared" si="2"/>
        <v>#DIV/0!</v>
      </c>
      <c r="AG14" s="224"/>
      <c r="AH14" s="44"/>
      <c r="AI14" s="87"/>
      <c r="AJ14" s="87"/>
      <c r="AK14" s="87"/>
      <c r="AL14" s="87"/>
      <c r="AM14" s="87"/>
      <c r="AN14" s="87"/>
      <c r="AO14" s="87"/>
      <c r="AP14" s="226" t="e">
        <f t="shared" si="3"/>
        <v>#DIV/0!</v>
      </c>
    </row>
    <row r="15" spans="2:42" ht="15.75" x14ac:dyDescent="0.25">
      <c r="B15" s="43" t="s">
        <v>76</v>
      </c>
      <c r="C15" s="224"/>
      <c r="D15" s="44"/>
      <c r="E15" s="87"/>
      <c r="F15" s="87"/>
      <c r="G15" s="87"/>
      <c r="H15" s="87"/>
      <c r="I15" s="87"/>
      <c r="J15" s="87"/>
      <c r="K15" s="87"/>
      <c r="L15" s="226" t="e">
        <f t="shared" si="0"/>
        <v>#DIV/0!</v>
      </c>
      <c r="M15" s="224"/>
      <c r="N15" s="44"/>
      <c r="O15" s="87"/>
      <c r="P15" s="87"/>
      <c r="Q15" s="87"/>
      <c r="R15" s="87"/>
      <c r="S15" s="87"/>
      <c r="T15" s="87"/>
      <c r="U15" s="87"/>
      <c r="V15" s="226" t="e">
        <f t="shared" si="1"/>
        <v>#DIV/0!</v>
      </c>
      <c r="W15" s="224"/>
      <c r="X15" s="44"/>
      <c r="Y15" s="87"/>
      <c r="Z15" s="87"/>
      <c r="AA15" s="87"/>
      <c r="AB15" s="87"/>
      <c r="AC15" s="87"/>
      <c r="AD15" s="87"/>
      <c r="AE15" s="87"/>
      <c r="AF15" s="226" t="e">
        <f t="shared" si="2"/>
        <v>#DIV/0!</v>
      </c>
      <c r="AG15" s="224"/>
      <c r="AH15" s="44"/>
      <c r="AI15" s="87"/>
      <c r="AJ15" s="87"/>
      <c r="AK15" s="87"/>
      <c r="AL15" s="87"/>
      <c r="AM15" s="87"/>
      <c r="AN15" s="87"/>
      <c r="AO15" s="87"/>
      <c r="AP15" s="226" t="e">
        <f t="shared" si="3"/>
        <v>#DIV/0!</v>
      </c>
    </row>
    <row r="16" spans="2:42" ht="15.75" x14ac:dyDescent="0.25">
      <c r="B16" s="43" t="s">
        <v>77</v>
      </c>
      <c r="C16" s="224"/>
      <c r="D16" s="44"/>
      <c r="E16" s="87"/>
      <c r="F16" s="87"/>
      <c r="G16" s="87"/>
      <c r="H16" s="87"/>
      <c r="I16" s="87"/>
      <c r="J16" s="87"/>
      <c r="K16" s="87"/>
      <c r="L16" s="226" t="e">
        <f t="shared" si="0"/>
        <v>#DIV/0!</v>
      </c>
      <c r="M16" s="224"/>
      <c r="N16" s="44"/>
      <c r="O16" s="87"/>
      <c r="P16" s="87"/>
      <c r="Q16" s="87"/>
      <c r="R16" s="87"/>
      <c r="S16" s="87"/>
      <c r="T16" s="87"/>
      <c r="U16" s="87"/>
      <c r="V16" s="226" t="e">
        <f t="shared" si="1"/>
        <v>#DIV/0!</v>
      </c>
      <c r="W16" s="224"/>
      <c r="X16" s="44"/>
      <c r="Y16" s="87"/>
      <c r="Z16" s="87"/>
      <c r="AA16" s="87"/>
      <c r="AB16" s="87"/>
      <c r="AC16" s="87"/>
      <c r="AD16" s="87"/>
      <c r="AE16" s="87"/>
      <c r="AF16" s="226" t="e">
        <f t="shared" si="2"/>
        <v>#DIV/0!</v>
      </c>
      <c r="AG16" s="224"/>
      <c r="AH16" s="44"/>
      <c r="AI16" s="87"/>
      <c r="AJ16" s="87"/>
      <c r="AK16" s="87"/>
      <c r="AL16" s="87"/>
      <c r="AM16" s="87"/>
      <c r="AN16" s="87"/>
      <c r="AO16" s="87"/>
      <c r="AP16" s="226" t="e">
        <f t="shared" si="3"/>
        <v>#DIV/0!</v>
      </c>
    </row>
    <row r="17" spans="2:42" ht="15.75" thickBot="1" x14ac:dyDescent="0.3">
      <c r="B17" s="217"/>
      <c r="C17" s="227"/>
      <c r="D17" s="44"/>
      <c r="E17" s="45"/>
      <c r="F17" s="45"/>
      <c r="G17" s="45"/>
      <c r="H17" s="45"/>
      <c r="I17" s="45"/>
      <c r="J17" s="45"/>
      <c r="K17" s="45"/>
      <c r="L17" s="228"/>
      <c r="M17" s="227"/>
      <c r="N17" s="44"/>
      <c r="O17" s="45"/>
      <c r="P17" s="45"/>
      <c r="Q17" s="45"/>
      <c r="R17" s="45"/>
      <c r="S17" s="45"/>
      <c r="T17" s="45"/>
      <c r="U17" s="45"/>
      <c r="V17" s="228"/>
      <c r="W17" s="227"/>
      <c r="X17" s="44"/>
      <c r="Y17" s="45"/>
      <c r="Z17" s="45"/>
      <c r="AA17" s="45"/>
      <c r="AB17" s="45"/>
      <c r="AC17" s="45"/>
      <c r="AD17" s="45"/>
      <c r="AE17" s="45"/>
      <c r="AF17" s="228"/>
      <c r="AG17" s="227"/>
      <c r="AH17" s="44"/>
      <c r="AI17" s="45"/>
      <c r="AJ17" s="45"/>
      <c r="AK17" s="45"/>
      <c r="AL17" s="45"/>
      <c r="AM17" s="45"/>
      <c r="AN17" s="45"/>
      <c r="AO17" s="45"/>
      <c r="AP17" s="228"/>
    </row>
    <row r="18" spans="2:42" ht="15.75" thickBot="1" x14ac:dyDescent="0.3">
      <c r="B18" s="41" t="s">
        <v>48</v>
      </c>
      <c r="C18" s="229" t="e">
        <f>AVERAGE(C11:C16)</f>
        <v>#DIV/0!</v>
      </c>
      <c r="D18" s="47"/>
      <c r="E18" s="81" t="e">
        <f>AVERAGE(E11:E16)</f>
        <v>#DIV/0!</v>
      </c>
      <c r="F18" s="81"/>
      <c r="G18" s="81"/>
      <c r="H18" s="81"/>
      <c r="I18" s="81"/>
      <c r="J18" s="81" t="e">
        <f>AVERAGE(J11:J16)</f>
        <v>#DIV/0!</v>
      </c>
      <c r="K18" s="82" t="e">
        <f>AVERAGE(K11:K16)</f>
        <v>#DIV/0!</v>
      </c>
      <c r="L18" s="230" t="e">
        <f>AVERAGE(E18:K18)</f>
        <v>#DIV/0!</v>
      </c>
      <c r="M18" s="229" t="e">
        <f>AVERAGE(M11:M16)</f>
        <v>#DIV/0!</v>
      </c>
      <c r="N18" s="47"/>
      <c r="O18" s="81" t="e">
        <f>AVERAGE(O11:O16)</f>
        <v>#DIV/0!</v>
      </c>
      <c r="P18" s="81"/>
      <c r="Q18" s="81"/>
      <c r="R18" s="81"/>
      <c r="S18" s="81"/>
      <c r="T18" s="81" t="e">
        <f>AVERAGE(T11:T16)</f>
        <v>#DIV/0!</v>
      </c>
      <c r="U18" s="82" t="e">
        <f>AVERAGE(U11:U16)</f>
        <v>#DIV/0!</v>
      </c>
      <c r="V18" s="230" t="e">
        <f>AVERAGE(O18:U18)</f>
        <v>#DIV/0!</v>
      </c>
      <c r="W18" s="229" t="e">
        <f>AVERAGE(W11:W16)</f>
        <v>#DIV/0!</v>
      </c>
      <c r="X18" s="47"/>
      <c r="Y18" s="81" t="e">
        <f>AVERAGE(Y11:Y16)</f>
        <v>#DIV/0!</v>
      </c>
      <c r="Z18" s="81"/>
      <c r="AA18" s="81"/>
      <c r="AB18" s="81"/>
      <c r="AC18" s="81"/>
      <c r="AD18" s="81" t="e">
        <f>AVERAGE(AD11:AD16)</f>
        <v>#DIV/0!</v>
      </c>
      <c r="AE18" s="82" t="e">
        <f>AVERAGE(AE11:AE16)</f>
        <v>#DIV/0!</v>
      </c>
      <c r="AF18" s="230" t="e">
        <f>AVERAGE(Y18:AE18)</f>
        <v>#DIV/0!</v>
      </c>
      <c r="AG18" s="229" t="e">
        <f>AVERAGE(AG11:AG16)</f>
        <v>#DIV/0!</v>
      </c>
      <c r="AH18" s="47"/>
      <c r="AI18" s="81" t="e">
        <f>AVERAGE(AI11:AI16)</f>
        <v>#DIV/0!</v>
      </c>
      <c r="AJ18" s="81"/>
      <c r="AK18" s="81"/>
      <c r="AL18" s="81"/>
      <c r="AM18" s="81"/>
      <c r="AN18" s="81" t="e">
        <f>AVERAGE(AN11:AN16)</f>
        <v>#DIV/0!</v>
      </c>
      <c r="AO18" s="82" t="e">
        <f>AVERAGE(AO11:AO16)</f>
        <v>#DIV/0!</v>
      </c>
      <c r="AP18" s="230" t="e">
        <f>AVERAGE(AI18:AO18)</f>
        <v>#DIV/0!</v>
      </c>
    </row>
    <row r="19" spans="2:42" x14ac:dyDescent="0.25">
      <c r="B19" s="21"/>
      <c r="C19" s="231" t="s">
        <v>153</v>
      </c>
      <c r="D19" s="232"/>
      <c r="E19" s="232"/>
      <c r="F19" s="232"/>
      <c r="G19" s="232"/>
      <c r="H19" s="232"/>
      <c r="I19" s="232"/>
      <c r="J19" s="232"/>
      <c r="K19" s="232"/>
      <c r="L19" s="233" t="s">
        <v>154</v>
      </c>
      <c r="M19" s="231" t="s">
        <v>153</v>
      </c>
      <c r="N19" s="232"/>
      <c r="O19" s="232"/>
      <c r="P19" s="232"/>
      <c r="Q19" s="232"/>
      <c r="R19" s="232"/>
      <c r="S19" s="232"/>
      <c r="T19" s="232"/>
      <c r="U19" s="232"/>
      <c r="V19" s="233" t="s">
        <v>154</v>
      </c>
      <c r="W19" s="231" t="s">
        <v>153</v>
      </c>
      <c r="X19" s="232"/>
      <c r="Y19" s="232"/>
      <c r="Z19" s="232"/>
      <c r="AA19" s="232"/>
      <c r="AB19" s="232"/>
      <c r="AC19" s="232"/>
      <c r="AD19" s="232"/>
      <c r="AE19" s="232"/>
      <c r="AF19" s="233" t="s">
        <v>154</v>
      </c>
      <c r="AG19" s="231" t="s">
        <v>153</v>
      </c>
      <c r="AH19" s="232"/>
      <c r="AI19" s="232"/>
      <c r="AJ19" s="232"/>
      <c r="AK19" s="232"/>
      <c r="AL19" s="232"/>
      <c r="AM19" s="232"/>
      <c r="AN19" s="232"/>
      <c r="AO19" s="232"/>
      <c r="AP19" s="233" t="s">
        <v>154</v>
      </c>
    </row>
    <row r="20" spans="2:42" ht="15.75" thickBot="1" x14ac:dyDescent="0.3">
      <c r="C20" s="234" t="s">
        <v>78</v>
      </c>
      <c r="D20" s="235"/>
      <c r="E20" s="22" t="s">
        <v>104</v>
      </c>
      <c r="F20" s="235"/>
      <c r="G20" s="235"/>
      <c r="H20" s="235"/>
      <c r="I20" s="235"/>
      <c r="J20" s="22" t="s">
        <v>106</v>
      </c>
      <c r="K20" s="235"/>
      <c r="L20" s="236"/>
      <c r="M20" s="234" t="s">
        <v>78</v>
      </c>
      <c r="N20" s="235"/>
      <c r="O20" s="22" t="s">
        <v>104</v>
      </c>
      <c r="P20" s="235"/>
      <c r="Q20" s="235"/>
      <c r="R20" s="235"/>
      <c r="S20" s="235"/>
      <c r="T20" s="22" t="s">
        <v>106</v>
      </c>
      <c r="U20" s="235"/>
      <c r="V20" s="236"/>
      <c r="W20" s="234" t="s">
        <v>78</v>
      </c>
      <c r="X20" s="235"/>
      <c r="Y20" s="22" t="s">
        <v>104</v>
      </c>
      <c r="Z20" s="235"/>
      <c r="AA20" s="235"/>
      <c r="AB20" s="235"/>
      <c r="AC20" s="235"/>
      <c r="AD20" s="22" t="s">
        <v>106</v>
      </c>
      <c r="AE20" s="235"/>
      <c r="AF20" s="236"/>
      <c r="AG20" s="234" t="s">
        <v>78</v>
      </c>
      <c r="AH20" s="235"/>
      <c r="AI20" s="22" t="s">
        <v>104</v>
      </c>
      <c r="AJ20" s="235"/>
      <c r="AK20" s="235"/>
      <c r="AL20" s="235"/>
      <c r="AM20" s="235"/>
      <c r="AN20" s="22" t="s">
        <v>106</v>
      </c>
      <c r="AO20" s="235"/>
      <c r="AP20" s="236"/>
    </row>
    <row r="21" spans="2:42" ht="15.75" thickBot="1" x14ac:dyDescent="0.3">
      <c r="B21" s="92" t="s">
        <v>152</v>
      </c>
      <c r="C21" s="237"/>
      <c r="D21" s="22"/>
      <c r="E21" s="85"/>
      <c r="F21" s="22"/>
      <c r="G21" s="22"/>
      <c r="H21" s="235"/>
      <c r="I21" s="235"/>
      <c r="J21" s="86">
        <f>(C21+E21)/2</f>
        <v>0</v>
      </c>
      <c r="K21" s="235"/>
      <c r="L21" s="236"/>
      <c r="M21" s="237"/>
      <c r="N21" s="22"/>
      <c r="O21" s="85"/>
      <c r="P21" s="22"/>
      <c r="Q21" s="22"/>
      <c r="R21" s="235"/>
      <c r="S21" s="235"/>
      <c r="T21" s="86">
        <f>(M21+O21)/2</f>
        <v>0</v>
      </c>
      <c r="U21" s="235"/>
      <c r="V21" s="236"/>
      <c r="W21" s="237"/>
      <c r="X21" s="22"/>
      <c r="Y21" s="85"/>
      <c r="Z21" s="22"/>
      <c r="AA21" s="22"/>
      <c r="AB21" s="235"/>
      <c r="AC21" s="235"/>
      <c r="AD21" s="86">
        <f>(W21+Y21)/2</f>
        <v>0</v>
      </c>
      <c r="AE21" s="235"/>
      <c r="AF21" s="236"/>
      <c r="AG21" s="237"/>
      <c r="AH21" s="22"/>
      <c r="AI21" s="85"/>
      <c r="AJ21" s="22"/>
      <c r="AK21" s="22"/>
      <c r="AL21" s="235"/>
      <c r="AM21" s="235"/>
      <c r="AN21" s="86">
        <f>(AG21+AI21)/2</f>
        <v>0</v>
      </c>
      <c r="AO21" s="235"/>
      <c r="AP21" s="236"/>
    </row>
    <row r="22" spans="2:42" ht="15.75" thickBot="1" x14ac:dyDescent="0.3">
      <c r="B22" s="21"/>
      <c r="C22" s="238"/>
      <c r="D22" s="239"/>
      <c r="E22" s="239"/>
      <c r="F22" s="239"/>
      <c r="G22" s="239"/>
      <c r="H22" s="239"/>
      <c r="I22" s="239"/>
      <c r="J22" s="240" t="s">
        <v>155</v>
      </c>
      <c r="K22" s="239"/>
      <c r="L22" s="241"/>
      <c r="M22" s="238"/>
      <c r="N22" s="239"/>
      <c r="O22" s="239"/>
      <c r="P22" s="239"/>
      <c r="Q22" s="239"/>
      <c r="R22" s="239"/>
      <c r="S22" s="239"/>
      <c r="T22" s="240" t="s">
        <v>155</v>
      </c>
      <c r="U22" s="239"/>
      <c r="V22" s="241"/>
      <c r="W22" s="238"/>
      <c r="X22" s="239"/>
      <c r="Y22" s="239"/>
      <c r="Z22" s="239"/>
      <c r="AA22" s="239"/>
      <c r="AB22" s="239"/>
      <c r="AC22" s="239"/>
      <c r="AD22" s="240" t="s">
        <v>155</v>
      </c>
      <c r="AE22" s="239"/>
      <c r="AF22" s="241"/>
      <c r="AG22" s="238"/>
      <c r="AH22" s="239"/>
      <c r="AI22" s="239"/>
      <c r="AJ22" s="239"/>
      <c r="AK22" s="239"/>
      <c r="AL22" s="239"/>
      <c r="AM22" s="239"/>
      <c r="AN22" s="240" t="s">
        <v>155</v>
      </c>
      <c r="AO22" s="239"/>
      <c r="AP22" s="241"/>
    </row>
    <row r="23" spans="2:42" ht="16.5" thickBot="1" x14ac:dyDescent="0.3">
      <c r="B23" s="9" t="s">
        <v>162</v>
      </c>
      <c r="C23" s="242" t="e">
        <f>(C18+L18+J21)/3</f>
        <v>#DIV/0!</v>
      </c>
      <c r="D23" s="239"/>
      <c r="E23" s="243" t="s">
        <v>156</v>
      </c>
      <c r="F23" s="244"/>
      <c r="G23" s="239"/>
      <c r="H23" s="239"/>
      <c r="I23" s="239"/>
      <c r="J23" s="239"/>
      <c r="K23" s="239"/>
      <c r="L23" s="241"/>
      <c r="M23" s="242" t="e">
        <f>(M18+V18+T21)/3</f>
        <v>#DIV/0!</v>
      </c>
      <c r="N23" s="239"/>
      <c r="O23" s="243" t="s">
        <v>156</v>
      </c>
      <c r="P23" s="244"/>
      <c r="Q23" s="239"/>
      <c r="R23" s="239"/>
      <c r="S23" s="239"/>
      <c r="T23" s="239"/>
      <c r="U23" s="239"/>
      <c r="V23" s="241"/>
      <c r="W23" s="242" t="e">
        <f>(W18+AF18+AD21)/3</f>
        <v>#DIV/0!</v>
      </c>
      <c r="X23" s="239"/>
      <c r="Y23" s="243" t="s">
        <v>156</v>
      </c>
      <c r="Z23" s="244"/>
      <c r="AA23" s="239"/>
      <c r="AB23" s="239"/>
      <c r="AC23" s="239"/>
      <c r="AD23" s="239"/>
      <c r="AE23" s="239"/>
      <c r="AF23" s="241"/>
      <c r="AG23" s="242" t="e">
        <f>(AG18+AP18+AN21)/3</f>
        <v>#DIV/0!</v>
      </c>
      <c r="AH23" s="239"/>
      <c r="AI23" s="243" t="s">
        <v>156</v>
      </c>
      <c r="AJ23" s="244"/>
      <c r="AK23" s="239"/>
      <c r="AL23" s="239"/>
      <c r="AM23" s="239"/>
      <c r="AN23" s="239"/>
      <c r="AO23" s="239"/>
      <c r="AP23" s="241"/>
    </row>
    <row r="24" spans="2:42" x14ac:dyDescent="0.25">
      <c r="B24" s="21"/>
      <c r="C24" s="187" t="s">
        <v>158</v>
      </c>
      <c r="D24" s="20"/>
      <c r="E24" s="20"/>
      <c r="F24" s="20"/>
      <c r="G24" s="20"/>
      <c r="H24" s="20"/>
      <c r="I24" s="20"/>
      <c r="J24" s="20"/>
      <c r="K24" s="20"/>
      <c r="L24" s="245"/>
      <c r="M24" s="187" t="s">
        <v>158</v>
      </c>
      <c r="N24" s="20"/>
      <c r="O24" s="20"/>
      <c r="P24" s="20"/>
      <c r="Q24" s="20"/>
      <c r="R24" s="20"/>
      <c r="S24" s="20"/>
      <c r="T24" s="20"/>
      <c r="U24" s="20"/>
      <c r="V24" s="245"/>
      <c r="W24" s="187" t="s">
        <v>158</v>
      </c>
      <c r="X24" s="20"/>
      <c r="Y24" s="20"/>
      <c r="Z24" s="20"/>
      <c r="AA24" s="20"/>
      <c r="AB24" s="20"/>
      <c r="AC24" s="20"/>
      <c r="AD24" s="20"/>
      <c r="AE24" s="20"/>
      <c r="AF24" s="245"/>
      <c r="AG24" s="187" t="s">
        <v>158</v>
      </c>
      <c r="AH24" s="20"/>
      <c r="AI24" s="20"/>
      <c r="AJ24" s="20"/>
      <c r="AK24" s="20"/>
      <c r="AL24" s="20"/>
      <c r="AM24" s="20"/>
      <c r="AN24" s="20"/>
      <c r="AO24" s="20"/>
      <c r="AP24" s="245"/>
    </row>
    <row r="25" spans="2:42" x14ac:dyDescent="0.25">
      <c r="C25" s="191"/>
      <c r="L25" s="192"/>
      <c r="M25" s="191"/>
      <c r="V25" s="192"/>
      <c r="W25" s="191"/>
      <c r="AF25" s="192"/>
      <c r="AG25" s="191"/>
      <c r="AP25" s="192"/>
    </row>
    <row r="26" spans="2:42" x14ac:dyDescent="0.25">
      <c r="B26" s="6"/>
      <c r="C26" s="246"/>
      <c r="D26" s="6"/>
      <c r="E26" s="6"/>
      <c r="F26" s="6"/>
      <c r="G26" s="6"/>
      <c r="H26" s="6"/>
      <c r="I26" s="6"/>
      <c r="J26" s="6"/>
      <c r="K26" s="6"/>
      <c r="L26" s="247"/>
      <c r="M26" s="246"/>
      <c r="N26" s="6"/>
      <c r="O26" s="6"/>
      <c r="P26" s="6"/>
      <c r="Q26" s="6"/>
      <c r="R26" s="6"/>
      <c r="S26" s="6"/>
      <c r="T26" s="6"/>
      <c r="U26" s="6"/>
      <c r="V26" s="247"/>
      <c r="W26" s="246"/>
      <c r="X26" s="6"/>
      <c r="Y26" s="6"/>
      <c r="Z26" s="6"/>
      <c r="AA26" s="6"/>
      <c r="AB26" s="6"/>
      <c r="AC26" s="6"/>
      <c r="AD26" s="6"/>
      <c r="AE26" s="6"/>
      <c r="AF26" s="247"/>
      <c r="AG26" s="246"/>
      <c r="AH26" s="6"/>
      <c r="AI26" s="6"/>
      <c r="AJ26" s="6"/>
      <c r="AK26" s="6"/>
      <c r="AL26" s="6"/>
      <c r="AM26" s="6"/>
      <c r="AN26" s="6"/>
      <c r="AO26" s="6"/>
      <c r="AP26" s="247"/>
    </row>
    <row r="27" spans="2:42" x14ac:dyDescent="0.25">
      <c r="C27" s="191"/>
      <c r="L27" s="192"/>
      <c r="M27" s="191"/>
      <c r="V27" s="192"/>
      <c r="W27" s="191"/>
      <c r="AF27" s="192"/>
      <c r="AG27" s="191"/>
      <c r="AP27" s="192"/>
    </row>
    <row r="28" spans="2:42" ht="15.75" thickBot="1" x14ac:dyDescent="0.3">
      <c r="C28" s="191"/>
      <c r="L28" s="192"/>
      <c r="M28" s="191"/>
      <c r="V28" s="192"/>
      <c r="W28" s="191"/>
      <c r="AF28" s="192"/>
      <c r="AG28" s="191"/>
      <c r="AP28" s="192"/>
    </row>
    <row r="29" spans="2:42" ht="15.75" thickBot="1" x14ac:dyDescent="0.3">
      <c r="B29" s="252"/>
      <c r="C29" s="299" t="s">
        <v>329</v>
      </c>
      <c r="D29" s="300"/>
      <c r="E29" s="300"/>
      <c r="F29" s="300"/>
      <c r="G29" s="300"/>
      <c r="H29" s="300"/>
      <c r="I29" s="300"/>
      <c r="J29" s="300"/>
      <c r="K29" s="300"/>
      <c r="L29" s="301"/>
      <c r="M29" s="299" t="s">
        <v>331</v>
      </c>
      <c r="N29" s="300"/>
      <c r="O29" s="300"/>
      <c r="P29" s="300"/>
      <c r="Q29" s="300"/>
      <c r="R29" s="300"/>
      <c r="S29" s="300"/>
      <c r="T29" s="300"/>
      <c r="U29" s="300"/>
      <c r="V29" s="301"/>
      <c r="W29" s="299" t="s">
        <v>332</v>
      </c>
      <c r="X29" s="300"/>
      <c r="Y29" s="300"/>
      <c r="Z29" s="300"/>
      <c r="AA29" s="300"/>
      <c r="AB29" s="300"/>
      <c r="AC29" s="300"/>
      <c r="AD29" s="300"/>
      <c r="AE29" s="300"/>
      <c r="AF29" s="301"/>
      <c r="AG29" s="299" t="s">
        <v>338</v>
      </c>
      <c r="AH29" s="300"/>
      <c r="AI29" s="300"/>
      <c r="AJ29" s="300"/>
      <c r="AK29" s="300"/>
      <c r="AL29" s="300"/>
      <c r="AM29" s="300"/>
      <c r="AN29" s="300"/>
      <c r="AO29" s="300"/>
      <c r="AP29" s="301"/>
    </row>
    <row r="30" spans="2:42" s="91" customFormat="1" ht="33.6" customHeight="1" x14ac:dyDescent="0.25">
      <c r="B30" s="90" t="s">
        <v>74</v>
      </c>
      <c r="C30" s="248" t="s">
        <v>150</v>
      </c>
      <c r="E30" s="294" t="s">
        <v>151</v>
      </c>
      <c r="F30" s="294"/>
      <c r="G30" s="294"/>
      <c r="H30" s="294"/>
      <c r="I30" s="294"/>
      <c r="J30" s="294"/>
      <c r="K30" s="294"/>
      <c r="L30" s="295"/>
      <c r="M30" s="248" t="s">
        <v>150</v>
      </c>
      <c r="O30" s="294" t="s">
        <v>151</v>
      </c>
      <c r="P30" s="294"/>
      <c r="Q30" s="294"/>
      <c r="R30" s="294"/>
      <c r="S30" s="294"/>
      <c r="T30" s="294"/>
      <c r="U30" s="294"/>
      <c r="V30" s="295"/>
      <c r="W30" s="248" t="s">
        <v>150</v>
      </c>
      <c r="Y30" s="294" t="s">
        <v>151</v>
      </c>
      <c r="Z30" s="294"/>
      <c r="AA30" s="294"/>
      <c r="AB30" s="294"/>
      <c r="AC30" s="294"/>
      <c r="AD30" s="294"/>
      <c r="AE30" s="294"/>
      <c r="AF30" s="295"/>
      <c r="AG30" s="248" t="s">
        <v>150</v>
      </c>
      <c r="AI30" s="294" t="s">
        <v>151</v>
      </c>
      <c r="AJ30" s="294"/>
      <c r="AK30" s="294"/>
      <c r="AL30" s="294"/>
      <c r="AM30" s="294"/>
      <c r="AN30" s="294"/>
      <c r="AO30" s="294"/>
      <c r="AP30" s="295"/>
    </row>
    <row r="31" spans="2:42" hidden="1" x14ac:dyDescent="0.25">
      <c r="B31" s="31"/>
      <c r="C31" s="220"/>
      <c r="D31" s="33"/>
      <c r="E31" s="32"/>
      <c r="F31" s="32"/>
      <c r="G31" s="34"/>
      <c r="H31" s="34"/>
      <c r="I31" s="34"/>
      <c r="J31" s="34"/>
      <c r="K31" s="32"/>
      <c r="L31" s="221"/>
      <c r="M31" s="220"/>
      <c r="N31" s="33"/>
      <c r="O31" s="32"/>
      <c r="P31" s="32"/>
      <c r="Q31" s="34"/>
      <c r="R31" s="34"/>
      <c r="S31" s="34"/>
      <c r="T31" s="34"/>
      <c r="U31" s="32"/>
      <c r="V31" s="221"/>
      <c r="W31" s="220"/>
      <c r="X31" s="33"/>
      <c r="Y31" s="32"/>
      <c r="Z31" s="32"/>
      <c r="AA31" s="34"/>
      <c r="AB31" s="34"/>
      <c r="AC31" s="34"/>
      <c r="AD31" s="34"/>
      <c r="AE31" s="32"/>
      <c r="AF31" s="221"/>
      <c r="AG31" s="220"/>
      <c r="AH31" s="33"/>
      <c r="AI31" s="32"/>
      <c r="AJ31" s="32"/>
      <c r="AK31" s="34"/>
      <c r="AL31" s="34"/>
      <c r="AM31" s="34"/>
      <c r="AN31" s="34"/>
      <c r="AO31" s="32"/>
      <c r="AP31" s="221"/>
    </row>
    <row r="32" spans="2:42" s="37" customFormat="1" ht="63" customHeight="1" x14ac:dyDescent="0.25">
      <c r="B32" s="216" t="s">
        <v>157</v>
      </c>
      <c r="C32" s="222" t="s">
        <v>55</v>
      </c>
      <c r="D32" s="35"/>
      <c r="E32" s="79" t="s">
        <v>56</v>
      </c>
      <c r="F32" s="296" t="s">
        <v>97</v>
      </c>
      <c r="G32" s="297"/>
      <c r="H32" s="297"/>
      <c r="I32" s="298"/>
      <c r="J32" s="80" t="s">
        <v>57</v>
      </c>
      <c r="K32" s="79" t="s">
        <v>58</v>
      </c>
      <c r="L32" s="223" t="s">
        <v>105</v>
      </c>
      <c r="M32" s="222" t="s">
        <v>55</v>
      </c>
      <c r="N32" s="35"/>
      <c r="O32" s="79" t="s">
        <v>56</v>
      </c>
      <c r="P32" s="296" t="s">
        <v>97</v>
      </c>
      <c r="Q32" s="297"/>
      <c r="R32" s="297"/>
      <c r="S32" s="298"/>
      <c r="T32" s="80" t="s">
        <v>57</v>
      </c>
      <c r="U32" s="79" t="s">
        <v>58</v>
      </c>
      <c r="V32" s="223" t="s">
        <v>105</v>
      </c>
      <c r="W32" s="222" t="s">
        <v>55</v>
      </c>
      <c r="X32" s="35"/>
      <c r="Y32" s="79" t="s">
        <v>56</v>
      </c>
      <c r="Z32" s="296" t="s">
        <v>97</v>
      </c>
      <c r="AA32" s="297"/>
      <c r="AB32" s="297"/>
      <c r="AC32" s="298"/>
      <c r="AD32" s="80" t="s">
        <v>57</v>
      </c>
      <c r="AE32" s="79" t="s">
        <v>58</v>
      </c>
      <c r="AF32" s="223" t="s">
        <v>105</v>
      </c>
      <c r="AG32" s="222" t="s">
        <v>55</v>
      </c>
      <c r="AH32" s="35"/>
      <c r="AI32" s="79" t="s">
        <v>56</v>
      </c>
      <c r="AJ32" s="296" t="s">
        <v>97</v>
      </c>
      <c r="AK32" s="297"/>
      <c r="AL32" s="297"/>
      <c r="AM32" s="298"/>
      <c r="AN32" s="80" t="s">
        <v>57</v>
      </c>
      <c r="AO32" s="79" t="s">
        <v>58</v>
      </c>
      <c r="AP32" s="223" t="s">
        <v>105</v>
      </c>
    </row>
    <row r="33" spans="2:42" ht="35.65" customHeight="1" x14ac:dyDescent="0.25">
      <c r="B33" s="173"/>
      <c r="C33" s="181"/>
      <c r="D33" s="39"/>
      <c r="E33" s="38"/>
      <c r="F33" s="40" t="s">
        <v>60</v>
      </c>
      <c r="G33" s="40" t="s">
        <v>0</v>
      </c>
      <c r="H33" s="40" t="s">
        <v>61</v>
      </c>
      <c r="I33" s="40" t="s">
        <v>62</v>
      </c>
      <c r="J33" s="38" t="s">
        <v>63</v>
      </c>
      <c r="K33" s="38"/>
      <c r="L33" s="182"/>
      <c r="M33" s="181"/>
      <c r="N33" s="39"/>
      <c r="O33" s="38"/>
      <c r="P33" s="40" t="s">
        <v>60</v>
      </c>
      <c r="Q33" s="40" t="s">
        <v>0</v>
      </c>
      <c r="R33" s="40" t="s">
        <v>61</v>
      </c>
      <c r="S33" s="40" t="s">
        <v>62</v>
      </c>
      <c r="T33" s="38" t="s">
        <v>63</v>
      </c>
      <c r="U33" s="38"/>
      <c r="V33" s="182"/>
      <c r="W33" s="181"/>
      <c r="X33" s="39"/>
      <c r="Y33" s="38"/>
      <c r="Z33" s="40" t="s">
        <v>60</v>
      </c>
      <c r="AA33" s="40" t="s">
        <v>0</v>
      </c>
      <c r="AB33" s="40" t="s">
        <v>61</v>
      </c>
      <c r="AC33" s="40" t="s">
        <v>62</v>
      </c>
      <c r="AD33" s="38" t="s">
        <v>63</v>
      </c>
      <c r="AE33" s="38"/>
      <c r="AF33" s="182"/>
      <c r="AG33" s="181"/>
      <c r="AH33" s="39"/>
      <c r="AI33" s="38"/>
      <c r="AJ33" s="40" t="s">
        <v>60</v>
      </c>
      <c r="AK33" s="40" t="s">
        <v>0</v>
      </c>
      <c r="AL33" s="40" t="s">
        <v>61</v>
      </c>
      <c r="AM33" s="40" t="s">
        <v>62</v>
      </c>
      <c r="AN33" s="38" t="s">
        <v>63</v>
      </c>
      <c r="AO33" s="38"/>
      <c r="AP33" s="182"/>
    </row>
    <row r="34" spans="2:42" x14ac:dyDescent="0.25">
      <c r="B34" s="174" t="s">
        <v>75</v>
      </c>
      <c r="C34" s="181"/>
      <c r="D34" s="39"/>
      <c r="E34" s="38"/>
      <c r="F34" s="38"/>
      <c r="G34" s="38"/>
      <c r="H34" s="38"/>
      <c r="I34" s="38"/>
      <c r="J34" s="38"/>
      <c r="K34" s="38"/>
      <c r="L34" s="182"/>
      <c r="M34" s="181"/>
      <c r="N34" s="39"/>
      <c r="O34" s="38"/>
      <c r="P34" s="38"/>
      <c r="Q34" s="38"/>
      <c r="R34" s="38"/>
      <c r="S34" s="38"/>
      <c r="T34" s="38"/>
      <c r="U34" s="38"/>
      <c r="V34" s="182"/>
      <c r="W34" s="181"/>
      <c r="X34" s="39"/>
      <c r="Y34" s="38"/>
      <c r="Z34" s="38"/>
      <c r="AA34" s="38"/>
      <c r="AB34" s="38"/>
      <c r="AC34" s="38"/>
      <c r="AD34" s="38"/>
      <c r="AE34" s="38"/>
      <c r="AF34" s="182"/>
      <c r="AG34" s="181"/>
      <c r="AH34" s="39"/>
      <c r="AI34" s="38"/>
      <c r="AJ34" s="38"/>
      <c r="AK34" s="38"/>
      <c r="AL34" s="38"/>
      <c r="AM34" s="38"/>
      <c r="AN34" s="38"/>
      <c r="AO34" s="38"/>
      <c r="AP34" s="182"/>
    </row>
    <row r="35" spans="2:42" ht="15.75" x14ac:dyDescent="0.25">
      <c r="B35" s="43" t="s">
        <v>103</v>
      </c>
      <c r="C35" s="224"/>
      <c r="D35" s="44"/>
      <c r="E35" s="87"/>
      <c r="F35" s="87"/>
      <c r="G35" s="87"/>
      <c r="H35" s="87"/>
      <c r="I35" s="87"/>
      <c r="J35" s="87"/>
      <c r="K35" s="87"/>
      <c r="L35" s="225" t="e">
        <f>AVERAGE(E35:K35)</f>
        <v>#DIV/0!</v>
      </c>
      <c r="M35" s="224"/>
      <c r="N35" s="44"/>
      <c r="O35" s="87"/>
      <c r="P35" s="87"/>
      <c r="Q35" s="87"/>
      <c r="R35" s="87"/>
      <c r="S35" s="87"/>
      <c r="T35" s="87"/>
      <c r="U35" s="87"/>
      <c r="V35" s="225" t="e">
        <f>AVERAGE(O35:U35)</f>
        <v>#DIV/0!</v>
      </c>
      <c r="W35" s="224"/>
      <c r="X35" s="44"/>
      <c r="Y35" s="87"/>
      <c r="Z35" s="87"/>
      <c r="AA35" s="87"/>
      <c r="AB35" s="87"/>
      <c r="AC35" s="87"/>
      <c r="AD35" s="87"/>
      <c r="AE35" s="87"/>
      <c r="AF35" s="225" t="e">
        <f>AVERAGE(Y35:AE35)</f>
        <v>#DIV/0!</v>
      </c>
      <c r="AG35" s="224"/>
      <c r="AH35" s="44"/>
      <c r="AI35" s="87"/>
      <c r="AJ35" s="87"/>
      <c r="AK35" s="87"/>
      <c r="AL35" s="87"/>
      <c r="AM35" s="87"/>
      <c r="AN35" s="87"/>
      <c r="AO35" s="87"/>
      <c r="AP35" s="225" t="e">
        <f>AVERAGE(AI35:AO35)</f>
        <v>#DIV/0!</v>
      </c>
    </row>
    <row r="36" spans="2:42" ht="15.75" x14ac:dyDescent="0.25">
      <c r="B36" s="43" t="s">
        <v>100</v>
      </c>
      <c r="C36" s="224"/>
      <c r="D36" s="44"/>
      <c r="E36" s="87"/>
      <c r="F36" s="87"/>
      <c r="G36" s="87"/>
      <c r="H36" s="87"/>
      <c r="I36" s="87"/>
      <c r="J36" s="87"/>
      <c r="K36" s="87"/>
      <c r="L36" s="225" t="e">
        <f>AVERAGE(E36:K36)</f>
        <v>#DIV/0!</v>
      </c>
      <c r="M36" s="224"/>
      <c r="N36" s="44"/>
      <c r="O36" s="87"/>
      <c r="P36" s="87"/>
      <c r="Q36" s="87"/>
      <c r="R36" s="87"/>
      <c r="S36" s="87"/>
      <c r="T36" s="87"/>
      <c r="U36" s="87"/>
      <c r="V36" s="225" t="e">
        <f>AVERAGE(O36:U36)</f>
        <v>#DIV/0!</v>
      </c>
      <c r="W36" s="224"/>
      <c r="X36" s="44"/>
      <c r="Y36" s="87"/>
      <c r="Z36" s="87"/>
      <c r="AA36" s="87"/>
      <c r="AB36" s="87"/>
      <c r="AC36" s="87"/>
      <c r="AD36" s="87"/>
      <c r="AE36" s="87"/>
      <c r="AF36" s="225" t="e">
        <f>AVERAGE(Y36:AE36)</f>
        <v>#DIV/0!</v>
      </c>
      <c r="AG36" s="224"/>
      <c r="AH36" s="44"/>
      <c r="AI36" s="87"/>
      <c r="AJ36" s="87"/>
      <c r="AK36" s="87"/>
      <c r="AL36" s="87"/>
      <c r="AM36" s="87"/>
      <c r="AN36" s="87"/>
      <c r="AO36" s="87"/>
      <c r="AP36" s="225" t="e">
        <f>AVERAGE(AI36:AO36)</f>
        <v>#DIV/0!</v>
      </c>
    </row>
    <row r="37" spans="2:42" ht="15.75" x14ac:dyDescent="0.25">
      <c r="B37" s="43" t="s">
        <v>101</v>
      </c>
      <c r="C37" s="224"/>
      <c r="D37" s="46"/>
      <c r="E37" s="87"/>
      <c r="F37" s="88"/>
      <c r="G37" s="88"/>
      <c r="H37" s="88"/>
      <c r="I37" s="88"/>
      <c r="J37" s="87"/>
      <c r="K37" s="87"/>
      <c r="L37" s="226" t="e">
        <f t="shared" ref="L37:L40" si="4">AVERAGE(E37:K37)</f>
        <v>#DIV/0!</v>
      </c>
      <c r="M37" s="224"/>
      <c r="N37" s="46"/>
      <c r="O37" s="87"/>
      <c r="P37" s="88"/>
      <c r="Q37" s="88"/>
      <c r="R37" s="88"/>
      <c r="S37" s="88"/>
      <c r="T37" s="87"/>
      <c r="U37" s="87"/>
      <c r="V37" s="226" t="e">
        <f t="shared" ref="V37:V40" si="5">AVERAGE(O37:U37)</f>
        <v>#DIV/0!</v>
      </c>
      <c r="W37" s="224"/>
      <c r="X37" s="46"/>
      <c r="Y37" s="87"/>
      <c r="Z37" s="88"/>
      <c r="AA37" s="88"/>
      <c r="AB37" s="88"/>
      <c r="AC37" s="88"/>
      <c r="AD37" s="87"/>
      <c r="AE37" s="87"/>
      <c r="AF37" s="226" t="e">
        <f t="shared" ref="AF37:AF40" si="6">AVERAGE(Y37:AE37)</f>
        <v>#DIV/0!</v>
      </c>
      <c r="AG37" s="224"/>
      <c r="AH37" s="46"/>
      <c r="AI37" s="87"/>
      <c r="AJ37" s="88"/>
      <c r="AK37" s="88"/>
      <c r="AL37" s="88"/>
      <c r="AM37" s="88"/>
      <c r="AN37" s="87"/>
      <c r="AO37" s="87"/>
      <c r="AP37" s="226" t="e">
        <f t="shared" ref="AP37:AP40" si="7">AVERAGE(AI37:AO37)</f>
        <v>#DIV/0!</v>
      </c>
    </row>
    <row r="38" spans="2:42" ht="15.75" x14ac:dyDescent="0.25">
      <c r="B38" s="43" t="s">
        <v>102</v>
      </c>
      <c r="C38" s="224"/>
      <c r="D38" s="44"/>
      <c r="E38" s="87"/>
      <c r="F38" s="87"/>
      <c r="G38" s="87"/>
      <c r="H38" s="87"/>
      <c r="I38" s="87"/>
      <c r="J38" s="87"/>
      <c r="K38" s="87"/>
      <c r="L38" s="226" t="e">
        <f t="shared" si="4"/>
        <v>#DIV/0!</v>
      </c>
      <c r="M38" s="224"/>
      <c r="N38" s="44"/>
      <c r="O38" s="87"/>
      <c r="P38" s="87"/>
      <c r="Q38" s="87"/>
      <c r="R38" s="87"/>
      <c r="S38" s="87"/>
      <c r="T38" s="87"/>
      <c r="U38" s="87"/>
      <c r="V38" s="226" t="e">
        <f t="shared" si="5"/>
        <v>#DIV/0!</v>
      </c>
      <c r="W38" s="224"/>
      <c r="X38" s="44"/>
      <c r="Y38" s="87"/>
      <c r="Z38" s="87"/>
      <c r="AA38" s="87"/>
      <c r="AB38" s="87"/>
      <c r="AC38" s="87"/>
      <c r="AD38" s="87"/>
      <c r="AE38" s="87"/>
      <c r="AF38" s="226" t="e">
        <f t="shared" si="6"/>
        <v>#DIV/0!</v>
      </c>
      <c r="AG38" s="224"/>
      <c r="AH38" s="44"/>
      <c r="AI38" s="87"/>
      <c r="AJ38" s="87"/>
      <c r="AK38" s="87"/>
      <c r="AL38" s="87"/>
      <c r="AM38" s="87"/>
      <c r="AN38" s="87"/>
      <c r="AO38" s="87"/>
      <c r="AP38" s="226" t="e">
        <f t="shared" si="7"/>
        <v>#DIV/0!</v>
      </c>
    </row>
    <row r="39" spans="2:42" ht="15.75" x14ac:dyDescent="0.25">
      <c r="B39" s="43" t="s">
        <v>76</v>
      </c>
      <c r="C39" s="224"/>
      <c r="D39" s="44"/>
      <c r="E39" s="87"/>
      <c r="F39" s="87"/>
      <c r="G39" s="87"/>
      <c r="H39" s="87"/>
      <c r="I39" s="87"/>
      <c r="J39" s="87"/>
      <c r="K39" s="87"/>
      <c r="L39" s="226" t="e">
        <f t="shared" si="4"/>
        <v>#DIV/0!</v>
      </c>
      <c r="M39" s="224"/>
      <c r="N39" s="44"/>
      <c r="O39" s="87"/>
      <c r="P39" s="87"/>
      <c r="Q39" s="87"/>
      <c r="R39" s="87"/>
      <c r="S39" s="87"/>
      <c r="T39" s="87"/>
      <c r="U39" s="87"/>
      <c r="V39" s="226" t="e">
        <f t="shared" si="5"/>
        <v>#DIV/0!</v>
      </c>
      <c r="W39" s="224"/>
      <c r="X39" s="44"/>
      <c r="Y39" s="87"/>
      <c r="Z39" s="87"/>
      <c r="AA39" s="87"/>
      <c r="AB39" s="87"/>
      <c r="AC39" s="87"/>
      <c r="AD39" s="87"/>
      <c r="AE39" s="87"/>
      <c r="AF39" s="226" t="e">
        <f t="shared" si="6"/>
        <v>#DIV/0!</v>
      </c>
      <c r="AG39" s="224"/>
      <c r="AH39" s="44"/>
      <c r="AI39" s="87"/>
      <c r="AJ39" s="87"/>
      <c r="AK39" s="87"/>
      <c r="AL39" s="87"/>
      <c r="AM39" s="87"/>
      <c r="AN39" s="87"/>
      <c r="AO39" s="87"/>
      <c r="AP39" s="226" t="e">
        <f t="shared" si="7"/>
        <v>#DIV/0!</v>
      </c>
    </row>
    <row r="40" spans="2:42" ht="15.75" x14ac:dyDescent="0.25">
      <c r="B40" s="43" t="s">
        <v>77</v>
      </c>
      <c r="C40" s="224"/>
      <c r="D40" s="44"/>
      <c r="E40" s="87"/>
      <c r="F40" s="87"/>
      <c r="G40" s="87"/>
      <c r="H40" s="87"/>
      <c r="I40" s="87"/>
      <c r="J40" s="87"/>
      <c r="K40" s="87"/>
      <c r="L40" s="226" t="e">
        <f t="shared" si="4"/>
        <v>#DIV/0!</v>
      </c>
      <c r="M40" s="224"/>
      <c r="N40" s="44"/>
      <c r="O40" s="87"/>
      <c r="P40" s="87"/>
      <c r="Q40" s="87"/>
      <c r="R40" s="87"/>
      <c r="S40" s="87"/>
      <c r="T40" s="87"/>
      <c r="U40" s="87"/>
      <c r="V40" s="226" t="e">
        <f t="shared" si="5"/>
        <v>#DIV/0!</v>
      </c>
      <c r="W40" s="224"/>
      <c r="X40" s="44"/>
      <c r="Y40" s="87"/>
      <c r="Z40" s="87"/>
      <c r="AA40" s="87"/>
      <c r="AB40" s="87"/>
      <c r="AC40" s="87"/>
      <c r="AD40" s="87"/>
      <c r="AE40" s="87"/>
      <c r="AF40" s="226" t="e">
        <f t="shared" si="6"/>
        <v>#DIV/0!</v>
      </c>
      <c r="AG40" s="224"/>
      <c r="AH40" s="44"/>
      <c r="AI40" s="87"/>
      <c r="AJ40" s="87"/>
      <c r="AK40" s="87"/>
      <c r="AL40" s="87"/>
      <c r="AM40" s="87"/>
      <c r="AN40" s="87"/>
      <c r="AO40" s="87"/>
      <c r="AP40" s="226" t="e">
        <f t="shared" si="7"/>
        <v>#DIV/0!</v>
      </c>
    </row>
    <row r="41" spans="2:42" ht="15.75" thickBot="1" x14ac:dyDescent="0.3">
      <c r="B41" s="217"/>
      <c r="C41" s="227"/>
      <c r="D41" s="44"/>
      <c r="E41" s="45"/>
      <c r="F41" s="45"/>
      <c r="G41" s="45"/>
      <c r="H41" s="45"/>
      <c r="I41" s="45"/>
      <c r="J41" s="45"/>
      <c r="K41" s="45"/>
      <c r="L41" s="228"/>
      <c r="M41" s="227"/>
      <c r="N41" s="44"/>
      <c r="O41" s="45"/>
      <c r="P41" s="45"/>
      <c r="Q41" s="45"/>
      <c r="R41" s="45"/>
      <c r="S41" s="45"/>
      <c r="T41" s="45"/>
      <c r="U41" s="45"/>
      <c r="V41" s="228"/>
      <c r="W41" s="227"/>
      <c r="X41" s="44"/>
      <c r="Y41" s="45"/>
      <c r="Z41" s="45"/>
      <c r="AA41" s="45"/>
      <c r="AB41" s="45"/>
      <c r="AC41" s="45"/>
      <c r="AD41" s="45"/>
      <c r="AE41" s="45"/>
      <c r="AF41" s="228"/>
      <c r="AG41" s="227"/>
      <c r="AH41" s="44"/>
      <c r="AI41" s="45"/>
      <c r="AJ41" s="45"/>
      <c r="AK41" s="45"/>
      <c r="AL41" s="45"/>
      <c r="AM41" s="45"/>
      <c r="AN41" s="45"/>
      <c r="AO41" s="45"/>
      <c r="AP41" s="228"/>
    </row>
    <row r="42" spans="2:42" ht="15.75" thickBot="1" x14ac:dyDescent="0.3">
      <c r="B42" s="41" t="s">
        <v>48</v>
      </c>
      <c r="C42" s="229" t="e">
        <f>AVERAGE(C35:C40)</f>
        <v>#DIV/0!</v>
      </c>
      <c r="D42" s="47"/>
      <c r="E42" s="81" t="e">
        <f>AVERAGE(E35:E40)</f>
        <v>#DIV/0!</v>
      </c>
      <c r="F42" s="81"/>
      <c r="G42" s="81"/>
      <c r="H42" s="81"/>
      <c r="I42" s="81"/>
      <c r="J42" s="81" t="e">
        <f>AVERAGE(J35:J40)</f>
        <v>#DIV/0!</v>
      </c>
      <c r="K42" s="82" t="e">
        <f>AVERAGE(K35:K40)</f>
        <v>#DIV/0!</v>
      </c>
      <c r="L42" s="230" t="e">
        <f>AVERAGE(E42:K42)</f>
        <v>#DIV/0!</v>
      </c>
      <c r="M42" s="229" t="e">
        <f>AVERAGE(M35:M40)</f>
        <v>#DIV/0!</v>
      </c>
      <c r="N42" s="47"/>
      <c r="O42" s="81" t="e">
        <f>AVERAGE(O35:O40)</f>
        <v>#DIV/0!</v>
      </c>
      <c r="P42" s="81"/>
      <c r="Q42" s="81"/>
      <c r="R42" s="81"/>
      <c r="S42" s="81"/>
      <c r="T42" s="81" t="e">
        <f>AVERAGE(T35:T40)</f>
        <v>#DIV/0!</v>
      </c>
      <c r="U42" s="82" t="e">
        <f>AVERAGE(U35:U40)</f>
        <v>#DIV/0!</v>
      </c>
      <c r="V42" s="230" t="e">
        <f>AVERAGE(O42:U42)</f>
        <v>#DIV/0!</v>
      </c>
      <c r="W42" s="229" t="e">
        <f>AVERAGE(W35:W40)</f>
        <v>#DIV/0!</v>
      </c>
      <c r="X42" s="47"/>
      <c r="Y42" s="81" t="e">
        <f>AVERAGE(Y35:Y40)</f>
        <v>#DIV/0!</v>
      </c>
      <c r="Z42" s="81"/>
      <c r="AA42" s="81"/>
      <c r="AB42" s="81"/>
      <c r="AC42" s="81"/>
      <c r="AD42" s="81" t="e">
        <f>AVERAGE(AD35:AD40)</f>
        <v>#DIV/0!</v>
      </c>
      <c r="AE42" s="82" t="e">
        <f>AVERAGE(AE35:AE40)</f>
        <v>#DIV/0!</v>
      </c>
      <c r="AF42" s="230" t="e">
        <f>AVERAGE(Y42:AE42)</f>
        <v>#DIV/0!</v>
      </c>
      <c r="AG42" s="229" t="e">
        <f>AVERAGE(AG35:AG40)</f>
        <v>#DIV/0!</v>
      </c>
      <c r="AH42" s="47"/>
      <c r="AI42" s="81" t="e">
        <f>AVERAGE(AI35:AI40)</f>
        <v>#DIV/0!</v>
      </c>
      <c r="AJ42" s="81"/>
      <c r="AK42" s="81"/>
      <c r="AL42" s="81"/>
      <c r="AM42" s="81"/>
      <c r="AN42" s="81" t="e">
        <f>AVERAGE(AN35:AN40)</f>
        <v>#DIV/0!</v>
      </c>
      <c r="AO42" s="82" t="e">
        <f>AVERAGE(AO35:AO40)</f>
        <v>#DIV/0!</v>
      </c>
      <c r="AP42" s="230" t="e">
        <f>AVERAGE(AI42:AO42)</f>
        <v>#DIV/0!</v>
      </c>
    </row>
    <row r="43" spans="2:42" x14ac:dyDescent="0.25">
      <c r="B43" s="21"/>
      <c r="C43" s="231" t="s">
        <v>153</v>
      </c>
      <c r="D43" s="232"/>
      <c r="E43" s="232"/>
      <c r="F43" s="232"/>
      <c r="G43" s="232"/>
      <c r="H43" s="232"/>
      <c r="I43" s="232"/>
      <c r="J43" s="232"/>
      <c r="K43" s="232"/>
      <c r="L43" s="233" t="s">
        <v>154</v>
      </c>
      <c r="M43" s="231" t="s">
        <v>153</v>
      </c>
      <c r="N43" s="232"/>
      <c r="O43" s="232"/>
      <c r="P43" s="232"/>
      <c r="Q43" s="232"/>
      <c r="R43" s="232"/>
      <c r="S43" s="232"/>
      <c r="T43" s="232"/>
      <c r="U43" s="232"/>
      <c r="V43" s="233" t="s">
        <v>154</v>
      </c>
      <c r="W43" s="231" t="s">
        <v>153</v>
      </c>
      <c r="X43" s="232"/>
      <c r="Y43" s="232"/>
      <c r="Z43" s="232"/>
      <c r="AA43" s="232"/>
      <c r="AB43" s="232"/>
      <c r="AC43" s="232"/>
      <c r="AD43" s="232"/>
      <c r="AE43" s="232"/>
      <c r="AF43" s="233" t="s">
        <v>154</v>
      </c>
      <c r="AG43" s="231" t="s">
        <v>153</v>
      </c>
      <c r="AH43" s="232"/>
      <c r="AI43" s="232"/>
      <c r="AJ43" s="232"/>
      <c r="AK43" s="232"/>
      <c r="AL43" s="232"/>
      <c r="AM43" s="232"/>
      <c r="AN43" s="232"/>
      <c r="AO43" s="232"/>
      <c r="AP43" s="233" t="s">
        <v>154</v>
      </c>
    </row>
    <row r="44" spans="2:42" ht="15.75" thickBot="1" x14ac:dyDescent="0.3">
      <c r="C44" s="234" t="s">
        <v>78</v>
      </c>
      <c r="D44" s="235"/>
      <c r="E44" s="22" t="s">
        <v>104</v>
      </c>
      <c r="F44" s="235"/>
      <c r="G44" s="235"/>
      <c r="H44" s="235"/>
      <c r="I44" s="235"/>
      <c r="J44" s="22" t="s">
        <v>106</v>
      </c>
      <c r="K44" s="235"/>
      <c r="L44" s="236"/>
      <c r="M44" s="234" t="s">
        <v>78</v>
      </c>
      <c r="N44" s="235"/>
      <c r="O44" s="22" t="s">
        <v>104</v>
      </c>
      <c r="P44" s="235"/>
      <c r="Q44" s="235"/>
      <c r="R44" s="235"/>
      <c r="S44" s="235"/>
      <c r="T44" s="22" t="s">
        <v>106</v>
      </c>
      <c r="U44" s="235"/>
      <c r="V44" s="236"/>
      <c r="W44" s="234" t="s">
        <v>78</v>
      </c>
      <c r="X44" s="235"/>
      <c r="Y44" s="22" t="s">
        <v>104</v>
      </c>
      <c r="Z44" s="235"/>
      <c r="AA44" s="235"/>
      <c r="AB44" s="235"/>
      <c r="AC44" s="235"/>
      <c r="AD44" s="22" t="s">
        <v>106</v>
      </c>
      <c r="AE44" s="235"/>
      <c r="AF44" s="236"/>
      <c r="AG44" s="234" t="s">
        <v>78</v>
      </c>
      <c r="AH44" s="235"/>
      <c r="AI44" s="22" t="s">
        <v>104</v>
      </c>
      <c r="AJ44" s="235"/>
      <c r="AK44" s="235"/>
      <c r="AL44" s="235"/>
      <c r="AM44" s="235"/>
      <c r="AN44" s="22" t="s">
        <v>106</v>
      </c>
      <c r="AO44" s="235"/>
      <c r="AP44" s="236"/>
    </row>
    <row r="45" spans="2:42" ht="15.75" thickBot="1" x14ac:dyDescent="0.3">
      <c r="B45" s="92" t="s">
        <v>152</v>
      </c>
      <c r="C45" s="237"/>
      <c r="D45" s="22"/>
      <c r="E45" s="85"/>
      <c r="F45" s="22"/>
      <c r="G45" s="22"/>
      <c r="H45" s="235"/>
      <c r="I45" s="235"/>
      <c r="J45" s="86">
        <f>(C45+E45)/2</f>
        <v>0</v>
      </c>
      <c r="K45" s="235"/>
      <c r="L45" s="236"/>
      <c r="M45" s="237"/>
      <c r="N45" s="22"/>
      <c r="O45" s="85"/>
      <c r="P45" s="22"/>
      <c r="Q45" s="22"/>
      <c r="R45" s="235"/>
      <c r="S45" s="235"/>
      <c r="T45" s="86">
        <f>(M45+O45)/2</f>
        <v>0</v>
      </c>
      <c r="U45" s="235"/>
      <c r="V45" s="236"/>
      <c r="W45" s="237"/>
      <c r="X45" s="22"/>
      <c r="Y45" s="85"/>
      <c r="Z45" s="22"/>
      <c r="AA45" s="22"/>
      <c r="AB45" s="235"/>
      <c r="AC45" s="235"/>
      <c r="AD45" s="86">
        <f>(W45+Y45)/2</f>
        <v>0</v>
      </c>
      <c r="AE45" s="235"/>
      <c r="AF45" s="236"/>
      <c r="AG45" s="237"/>
      <c r="AH45" s="22"/>
      <c r="AI45" s="85"/>
      <c r="AJ45" s="22"/>
      <c r="AK45" s="22"/>
      <c r="AL45" s="235"/>
      <c r="AM45" s="235"/>
      <c r="AN45" s="86">
        <f>(AG45+AI45)/2</f>
        <v>0</v>
      </c>
      <c r="AO45" s="235"/>
      <c r="AP45" s="236"/>
    </row>
    <row r="46" spans="2:42" ht="15.75" thickBot="1" x14ac:dyDescent="0.3">
      <c r="B46" s="21"/>
      <c r="C46" s="187" t="s">
        <v>335</v>
      </c>
      <c r="D46" s="239"/>
      <c r="E46" s="239"/>
      <c r="F46" s="239"/>
      <c r="G46" s="239"/>
      <c r="H46" s="239"/>
      <c r="I46" s="239"/>
      <c r="J46" s="240" t="s">
        <v>155</v>
      </c>
      <c r="K46" s="239"/>
      <c r="L46" s="241"/>
      <c r="M46" s="187" t="s">
        <v>336</v>
      </c>
      <c r="N46" s="239"/>
      <c r="O46" s="239"/>
      <c r="P46" s="239"/>
      <c r="Q46" s="239"/>
      <c r="R46" s="239"/>
      <c r="S46" s="239"/>
      <c r="T46" s="240" t="s">
        <v>155</v>
      </c>
      <c r="U46" s="239"/>
      <c r="V46" s="241"/>
      <c r="W46" s="187" t="s">
        <v>337</v>
      </c>
      <c r="X46" s="239"/>
      <c r="Y46" s="239"/>
      <c r="Z46" s="239"/>
      <c r="AA46" s="239"/>
      <c r="AB46" s="239"/>
      <c r="AC46" s="239"/>
      <c r="AD46" s="240" t="s">
        <v>155</v>
      </c>
      <c r="AE46" s="239"/>
      <c r="AF46" s="241"/>
      <c r="AG46" s="187" t="s">
        <v>302</v>
      </c>
      <c r="AH46" s="239"/>
      <c r="AI46" s="239"/>
      <c r="AJ46" s="239"/>
      <c r="AK46" s="239"/>
      <c r="AL46" s="239"/>
      <c r="AM46" s="239"/>
      <c r="AN46" s="240" t="s">
        <v>155</v>
      </c>
      <c r="AO46" s="239"/>
      <c r="AP46" s="241"/>
    </row>
    <row r="47" spans="2:42" ht="16.5" thickBot="1" x14ac:dyDescent="0.3">
      <c r="B47" s="9" t="s">
        <v>161</v>
      </c>
      <c r="C47" s="242" t="e">
        <f>(C42+L42+J45)/3</f>
        <v>#DIV/0!</v>
      </c>
      <c r="D47" s="239"/>
      <c r="E47" s="243" t="s">
        <v>156</v>
      </c>
      <c r="F47" s="244"/>
      <c r="G47" s="239"/>
      <c r="H47" s="239"/>
      <c r="I47" s="239"/>
      <c r="J47" s="239"/>
      <c r="K47" s="239"/>
      <c r="L47" s="241"/>
      <c r="M47" s="242" t="e">
        <f>(M42+V42+T45)/3</f>
        <v>#DIV/0!</v>
      </c>
      <c r="N47" s="239"/>
      <c r="O47" s="243" t="s">
        <v>156</v>
      </c>
      <c r="P47" s="244"/>
      <c r="Q47" s="239"/>
      <c r="R47" s="239"/>
      <c r="S47" s="239"/>
      <c r="T47" s="239"/>
      <c r="U47" s="239"/>
      <c r="V47" s="241"/>
      <c r="W47" s="242" t="e">
        <f>(W42+AF42+AD45)/3</f>
        <v>#DIV/0!</v>
      </c>
      <c r="X47" s="239"/>
      <c r="Y47" s="243" t="s">
        <v>156</v>
      </c>
      <c r="Z47" s="244"/>
      <c r="AA47" s="239"/>
      <c r="AB47" s="239"/>
      <c r="AC47" s="239"/>
      <c r="AD47" s="239"/>
      <c r="AE47" s="239"/>
      <c r="AF47" s="241"/>
      <c r="AG47" s="242" t="e">
        <f>(AG42+AP42+AN45)/3</f>
        <v>#DIV/0!</v>
      </c>
      <c r="AH47" s="239"/>
      <c r="AI47" s="243" t="s">
        <v>156</v>
      </c>
      <c r="AJ47" s="244"/>
      <c r="AK47" s="239"/>
      <c r="AL47" s="239"/>
      <c r="AM47" s="239"/>
      <c r="AN47" s="239"/>
      <c r="AO47" s="239"/>
      <c r="AP47" s="241"/>
    </row>
    <row r="48" spans="2:42" x14ac:dyDescent="0.25">
      <c r="B48" s="21"/>
      <c r="C48" s="187" t="s">
        <v>159</v>
      </c>
      <c r="D48" s="20"/>
      <c r="E48" s="20"/>
      <c r="F48" s="20"/>
      <c r="G48" s="20"/>
      <c r="H48" s="20"/>
      <c r="I48" s="20"/>
      <c r="J48" s="20"/>
      <c r="K48" s="20"/>
      <c r="L48" s="245"/>
      <c r="M48" s="187" t="s">
        <v>159</v>
      </c>
      <c r="N48" s="20"/>
      <c r="O48" s="20"/>
      <c r="P48" s="20"/>
      <c r="Q48" s="20"/>
      <c r="R48" s="20"/>
      <c r="S48" s="20"/>
      <c r="T48" s="20"/>
      <c r="U48" s="20"/>
      <c r="V48" s="245"/>
      <c r="W48" s="187" t="s">
        <v>159</v>
      </c>
      <c r="X48" s="20"/>
      <c r="Y48" s="20"/>
      <c r="Z48" s="20"/>
      <c r="AA48" s="20"/>
      <c r="AB48" s="20"/>
      <c r="AC48" s="20"/>
      <c r="AD48" s="20"/>
      <c r="AE48" s="20"/>
      <c r="AF48" s="245"/>
      <c r="AG48" s="187" t="s">
        <v>159</v>
      </c>
      <c r="AH48" s="20"/>
      <c r="AI48" s="20"/>
      <c r="AJ48" s="20"/>
      <c r="AK48" s="20"/>
      <c r="AL48" s="20"/>
      <c r="AM48" s="20"/>
      <c r="AN48" s="20"/>
      <c r="AO48" s="20"/>
      <c r="AP48" s="245"/>
    </row>
    <row r="49" spans="2:42" x14ac:dyDescent="0.25">
      <c r="C49" s="191"/>
      <c r="L49" s="192"/>
      <c r="M49" s="191"/>
      <c r="V49" s="192"/>
      <c r="W49" s="191"/>
      <c r="AF49" s="192"/>
      <c r="AG49" s="191"/>
      <c r="AP49" s="192"/>
    </row>
    <row r="50" spans="2:42" x14ac:dyDescent="0.25">
      <c r="B50" s="93" t="s">
        <v>2</v>
      </c>
      <c r="C50" s="246"/>
      <c r="D50" s="6"/>
      <c r="E50" s="6"/>
      <c r="F50" s="6"/>
      <c r="G50" s="6"/>
      <c r="H50" s="6"/>
      <c r="I50" s="6"/>
      <c r="J50" s="6"/>
      <c r="K50" s="6"/>
      <c r="L50" s="247"/>
      <c r="M50" s="246"/>
      <c r="N50" s="6"/>
      <c r="O50" s="6"/>
      <c r="P50" s="6"/>
      <c r="Q50" s="6"/>
      <c r="R50" s="6"/>
      <c r="S50" s="6"/>
      <c r="T50" s="6"/>
      <c r="U50" s="6"/>
      <c r="V50" s="247"/>
      <c r="W50" s="246"/>
      <c r="X50" s="6"/>
      <c r="Y50" s="6"/>
      <c r="Z50" s="6"/>
      <c r="AA50" s="6"/>
      <c r="AB50" s="6"/>
      <c r="AC50" s="6"/>
      <c r="AD50" s="6"/>
      <c r="AE50" s="6"/>
      <c r="AF50" s="247"/>
      <c r="AG50" s="246"/>
      <c r="AH50" s="6"/>
      <c r="AI50" s="6"/>
      <c r="AJ50" s="6"/>
      <c r="AK50" s="6"/>
      <c r="AL50" s="6"/>
      <c r="AM50" s="6"/>
      <c r="AN50" s="6"/>
      <c r="AO50" s="6"/>
      <c r="AP50" s="247"/>
    </row>
    <row r="51" spans="2:42" ht="15.75" thickBot="1" x14ac:dyDescent="0.3">
      <c r="C51" s="191"/>
      <c r="L51" s="192"/>
      <c r="M51" s="191"/>
      <c r="V51" s="192"/>
      <c r="W51" s="191"/>
      <c r="AF51" s="192"/>
      <c r="AG51" s="191"/>
      <c r="AP51" s="192"/>
    </row>
    <row r="52" spans="2:42" ht="15.75" thickBot="1" x14ac:dyDescent="0.3">
      <c r="B52" s="252"/>
      <c r="C52" s="304" t="s">
        <v>329</v>
      </c>
      <c r="D52" s="305"/>
      <c r="E52" s="305"/>
      <c r="F52" s="305"/>
      <c r="G52" s="305"/>
      <c r="H52" s="305"/>
      <c r="I52" s="305"/>
      <c r="J52" s="305"/>
      <c r="K52" s="305"/>
      <c r="L52" s="306"/>
      <c r="M52" s="304" t="s">
        <v>331</v>
      </c>
      <c r="N52" s="305"/>
      <c r="O52" s="305"/>
      <c r="P52" s="305"/>
      <c r="Q52" s="305"/>
      <c r="R52" s="305"/>
      <c r="S52" s="305"/>
      <c r="T52" s="305"/>
      <c r="U52" s="305"/>
      <c r="V52" s="306"/>
      <c r="W52" s="304" t="s">
        <v>332</v>
      </c>
      <c r="X52" s="305"/>
      <c r="Y52" s="305"/>
      <c r="Z52" s="305"/>
      <c r="AA52" s="305"/>
      <c r="AB52" s="305"/>
      <c r="AC52" s="305"/>
      <c r="AD52" s="305"/>
      <c r="AE52" s="305"/>
      <c r="AF52" s="306"/>
      <c r="AG52" s="304" t="s">
        <v>338</v>
      </c>
      <c r="AH52" s="305"/>
      <c r="AI52" s="305"/>
      <c r="AJ52" s="305"/>
      <c r="AK52" s="305"/>
      <c r="AL52" s="305"/>
      <c r="AM52" s="305"/>
      <c r="AN52" s="305"/>
      <c r="AO52" s="305"/>
      <c r="AP52" s="306"/>
    </row>
    <row r="53" spans="2:42" ht="16.5" thickBot="1" x14ac:dyDescent="0.3">
      <c r="B53" s="9" t="s">
        <v>163</v>
      </c>
      <c r="C53" s="249" t="e">
        <f>(C47+C23)/2</f>
        <v>#DIV/0!</v>
      </c>
      <c r="D53" s="250"/>
      <c r="E53" s="251" t="s">
        <v>160</v>
      </c>
      <c r="F53" s="251"/>
      <c r="L53" s="192"/>
      <c r="M53" s="249" t="e">
        <f>(M47+M23)/2</f>
        <v>#DIV/0!</v>
      </c>
      <c r="N53" s="250"/>
      <c r="O53" s="251" t="s">
        <v>160</v>
      </c>
      <c r="P53" s="251"/>
      <c r="V53" s="192"/>
      <c r="W53" s="249" t="e">
        <f>(W47+W23)/2</f>
        <v>#DIV/0!</v>
      </c>
      <c r="X53" s="250"/>
      <c r="Y53" s="251" t="s">
        <v>160</v>
      </c>
      <c r="Z53" s="251"/>
      <c r="AF53" s="192"/>
      <c r="AG53" s="249" t="e">
        <f>(AG47+AG23)/2</f>
        <v>#DIV/0!</v>
      </c>
      <c r="AH53" s="250"/>
      <c r="AI53" s="251" t="s">
        <v>160</v>
      </c>
      <c r="AJ53" s="251"/>
      <c r="AP53" s="192"/>
    </row>
    <row r="54" spans="2:42" ht="15.75" thickBot="1" x14ac:dyDescent="0.3">
      <c r="C54" s="194"/>
      <c r="D54" s="215"/>
      <c r="E54" s="215"/>
      <c r="F54" s="215"/>
      <c r="G54" s="215"/>
      <c r="H54" s="215"/>
      <c r="I54" s="215"/>
      <c r="J54" s="215"/>
      <c r="K54" s="215"/>
      <c r="L54" s="195"/>
      <c r="M54" s="194"/>
      <c r="N54" s="215"/>
      <c r="O54" s="215"/>
      <c r="P54" s="215"/>
      <c r="Q54" s="215"/>
      <c r="R54" s="215"/>
      <c r="S54" s="215"/>
      <c r="T54" s="215"/>
      <c r="U54" s="215"/>
      <c r="V54" s="195"/>
      <c r="W54" s="194"/>
      <c r="X54" s="215"/>
      <c r="Y54" s="215"/>
      <c r="Z54" s="215"/>
      <c r="AA54" s="215"/>
      <c r="AB54" s="215"/>
      <c r="AC54" s="215"/>
      <c r="AD54" s="215"/>
      <c r="AE54" s="215"/>
      <c r="AF54" s="195"/>
      <c r="AG54" s="194"/>
      <c r="AH54" s="215"/>
      <c r="AI54" s="215"/>
      <c r="AJ54" s="215"/>
      <c r="AK54" s="215"/>
      <c r="AL54" s="215"/>
      <c r="AM54" s="215"/>
      <c r="AN54" s="215"/>
      <c r="AO54" s="215"/>
      <c r="AP54" s="195"/>
    </row>
    <row r="56" spans="2:42" x14ac:dyDescent="0.25">
      <c r="B56" s="104" t="s">
        <v>176</v>
      </c>
    </row>
  </sheetData>
  <sheetProtection algorithmName="SHA-512" hashValue="8lhz4Km6xQJdA+fbiuYad0Q4gwVzv9By6GX8N/jPbwqX/aAGMrsg1CDNuTg96Fiu0CW1yK+vE6LXjMGSsZov2A==" saltValue="O9ybpeXoq4FNlhL5GX3ghg==" spinCount="100000" sheet="1" objects="1" scenarios="1"/>
  <mergeCells count="28">
    <mergeCell ref="C52:L52"/>
    <mergeCell ref="M52:V52"/>
    <mergeCell ref="W52:AF52"/>
    <mergeCell ref="AG5:AP5"/>
    <mergeCell ref="AI6:AP6"/>
    <mergeCell ref="AJ8:AM8"/>
    <mergeCell ref="AG29:AP29"/>
    <mergeCell ref="AI30:AP30"/>
    <mergeCell ref="AJ32:AM32"/>
    <mergeCell ref="AG52:AP52"/>
    <mergeCell ref="Y6:AF6"/>
    <mergeCell ref="Z8:AC8"/>
    <mergeCell ref="Y30:AF30"/>
    <mergeCell ref="Z32:AC32"/>
    <mergeCell ref="C5:L5"/>
    <mergeCell ref="M5:V5"/>
    <mergeCell ref="W5:AF5"/>
    <mergeCell ref="C29:L29"/>
    <mergeCell ref="M29:V29"/>
    <mergeCell ref="W29:AF29"/>
    <mergeCell ref="E6:L6"/>
    <mergeCell ref="F8:I8"/>
    <mergeCell ref="E30:L30"/>
    <mergeCell ref="F32:I32"/>
    <mergeCell ref="O6:V6"/>
    <mergeCell ref="P8:S8"/>
    <mergeCell ref="O30:V30"/>
    <mergeCell ref="P32:S32"/>
  </mergeCells>
  <pageMargins left="0.7" right="0.7" top="0.75" bottom="0.75" header="0.3" footer="0.3"/>
  <pageSetup paperSize="9" orientation="portrait" horizontalDpi="0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435D6-D716-4096-B394-4F27489B6465}">
  <sheetPr>
    <tabColor theme="7" tint="0.79998168889431442"/>
  </sheetPr>
  <dimension ref="A3:L22"/>
  <sheetViews>
    <sheetView workbookViewId="0">
      <selection activeCell="F10" sqref="F10:F11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182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178</v>
      </c>
      <c r="F10" s="69"/>
      <c r="G10" s="69"/>
      <c r="H10" s="69"/>
      <c r="I10" s="69"/>
      <c r="J10" s="1" t="s">
        <v>180</v>
      </c>
    </row>
    <row r="11" spans="1:10" x14ac:dyDescent="0.25">
      <c r="A11" s="2" t="s">
        <v>12</v>
      </c>
      <c r="B11" s="1" t="s">
        <v>179</v>
      </c>
      <c r="F11" s="69"/>
      <c r="G11" s="69"/>
      <c r="H11" s="69"/>
      <c r="I11" s="69"/>
      <c r="J11" s="1" t="s">
        <v>181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328</v>
      </c>
      <c r="B19" s="9" t="s">
        <v>112</v>
      </c>
      <c r="F19" s="12" t="e">
        <f>AVERAGE(F10:F11)</f>
        <v>#DIV/0!</v>
      </c>
      <c r="G19" s="12" t="e">
        <f t="shared" ref="G19:I19" si="0">AVERAGE(G10:G11)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183</v>
      </c>
    </row>
    <row r="22" spans="1:12" x14ac:dyDescent="0.25">
      <c r="B22" s="104" t="s">
        <v>176</v>
      </c>
    </row>
  </sheetData>
  <sheetProtection algorithmName="SHA-512" hashValue="qEca5SLfM03u5KyUDZ/YMUK0SKYev4zbHhVU3fGA8/F7tpT1Q0e34hy2RBTJ9zrHzwhdEdaS8l1ge+vUPwAxWw==" saltValue="nvzhLxzbxcLVIyXNvjMEvg==" spinCount="100000" sheet="1" objects="1" scenarios="1"/>
  <phoneticPr fontId="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217BB-7764-4272-974A-54DAD96760CD}">
  <sheetPr>
    <tabColor theme="7" tint="0.79998168889431442"/>
  </sheetPr>
  <dimension ref="A3:M26"/>
  <sheetViews>
    <sheetView workbookViewId="0">
      <selection activeCell="L20" sqref="L20"/>
    </sheetView>
  </sheetViews>
  <sheetFormatPr baseColWidth="10" defaultColWidth="10.85546875" defaultRowHeight="15" x14ac:dyDescent="0.25"/>
  <cols>
    <col min="1" max="1" width="5.7109375" style="2" customWidth="1"/>
    <col min="2" max="3" width="10.85546875" style="1"/>
    <col min="4" max="4" width="14.5703125" style="1" customWidth="1"/>
    <col min="5" max="5" width="10.140625" style="1" customWidth="1"/>
    <col min="6" max="6" width="4.7109375" style="1" customWidth="1"/>
    <col min="7" max="7" width="12.7109375" style="2" customWidth="1"/>
    <col min="8" max="8" width="10.85546875" style="2"/>
    <col min="9" max="9" width="12.140625" style="2" customWidth="1"/>
    <col min="10" max="10" width="11.7109375" style="2" customWidth="1"/>
    <col min="11" max="16384" width="10.85546875" style="1"/>
  </cols>
  <sheetData>
    <row r="3" spans="1:11" ht="15.75" x14ac:dyDescent="0.25">
      <c r="B3" s="3" t="s">
        <v>86</v>
      </c>
    </row>
    <row r="5" spans="1:11" x14ac:dyDescent="0.25">
      <c r="G5" s="1" t="s">
        <v>114</v>
      </c>
    </row>
    <row r="6" spans="1:11" x14ac:dyDescent="0.25">
      <c r="B6" s="4" t="s">
        <v>6</v>
      </c>
      <c r="C6" s="4"/>
    </row>
    <row r="8" spans="1:11" x14ac:dyDescent="0.25">
      <c r="G8" s="2" t="s">
        <v>107</v>
      </c>
      <c r="H8" s="2" t="s">
        <v>108</v>
      </c>
      <c r="I8" s="2" t="s">
        <v>109</v>
      </c>
      <c r="J8" s="2" t="s">
        <v>302</v>
      </c>
    </row>
    <row r="9" spans="1:11" s="97" customFormat="1" ht="15.6" customHeight="1" x14ac:dyDescent="0.25">
      <c r="A9" s="96"/>
      <c r="B9" s="97" t="s">
        <v>167</v>
      </c>
      <c r="F9" s="96" t="s">
        <v>0</v>
      </c>
      <c r="G9" s="98">
        <v>2</v>
      </c>
      <c r="H9" s="98">
        <v>3</v>
      </c>
      <c r="I9" s="98">
        <v>4</v>
      </c>
      <c r="J9" s="98">
        <v>5</v>
      </c>
      <c r="K9" s="99" t="s">
        <v>166</v>
      </c>
    </row>
    <row r="10" spans="1:11" x14ac:dyDescent="0.25">
      <c r="E10" s="2" t="s">
        <v>171</v>
      </c>
      <c r="F10" s="2"/>
      <c r="G10" s="2" t="s">
        <v>340</v>
      </c>
      <c r="H10" s="2" t="s">
        <v>341</v>
      </c>
      <c r="I10" s="2" t="s">
        <v>342</v>
      </c>
      <c r="J10" s="2" t="s">
        <v>343</v>
      </c>
      <c r="K10" s="100" t="s">
        <v>168</v>
      </c>
    </row>
    <row r="11" spans="1:11" x14ac:dyDescent="0.25">
      <c r="B11" s="1" t="s">
        <v>169</v>
      </c>
      <c r="E11" s="101"/>
      <c r="F11" s="2" t="s">
        <v>12</v>
      </c>
      <c r="G11" s="94"/>
      <c r="H11" s="102"/>
      <c r="I11" s="69"/>
      <c r="J11" s="69"/>
      <c r="K11" s="1" t="s">
        <v>87</v>
      </c>
    </row>
    <row r="12" spans="1:11" x14ac:dyDescent="0.25">
      <c r="B12" s="1" t="s">
        <v>170</v>
      </c>
      <c r="E12" s="101"/>
      <c r="F12" s="2" t="s">
        <v>13</v>
      </c>
      <c r="G12" s="94"/>
      <c r="H12" s="95"/>
      <c r="I12" s="69"/>
      <c r="J12" s="69"/>
      <c r="K12" s="1" t="s">
        <v>87</v>
      </c>
    </row>
    <row r="13" spans="1:11" x14ac:dyDescent="0.25">
      <c r="B13" s="1" t="s">
        <v>172</v>
      </c>
      <c r="E13" s="101"/>
      <c r="F13" s="2" t="s">
        <v>88</v>
      </c>
      <c r="G13" s="22"/>
      <c r="H13" s="94"/>
      <c r="I13" s="95"/>
      <c r="J13" s="95"/>
      <c r="K13" s="1" t="s">
        <v>87</v>
      </c>
    </row>
    <row r="14" spans="1:11" x14ac:dyDescent="0.25">
      <c r="B14" s="1" t="s">
        <v>173</v>
      </c>
      <c r="E14" s="101"/>
      <c r="F14" s="2" t="s">
        <v>89</v>
      </c>
      <c r="I14" s="94"/>
      <c r="J14" s="94"/>
      <c r="K14" s="1" t="s">
        <v>87</v>
      </c>
    </row>
    <row r="15" spans="1:11" x14ac:dyDescent="0.25">
      <c r="B15" s="1" t="s">
        <v>174</v>
      </c>
      <c r="E15" s="101"/>
      <c r="F15" s="2" t="s">
        <v>61</v>
      </c>
      <c r="I15" s="22"/>
      <c r="J15" s="94"/>
      <c r="K15" s="1" t="s">
        <v>87</v>
      </c>
    </row>
    <row r="18" spans="1:13" x14ac:dyDescent="0.25">
      <c r="B18" s="1" t="s">
        <v>39</v>
      </c>
    </row>
    <row r="21" spans="1:13" x14ac:dyDescent="0.25">
      <c r="B21" s="6" t="s">
        <v>2</v>
      </c>
      <c r="C21" s="6"/>
      <c r="D21" s="6"/>
      <c r="E21" s="7" t="s">
        <v>3</v>
      </c>
      <c r="F21" s="7"/>
      <c r="G21" s="8"/>
      <c r="H21" s="13" t="s">
        <v>93</v>
      </c>
      <c r="I21" s="13"/>
      <c r="J21" s="13"/>
    </row>
    <row r="23" spans="1:13" ht="15.75" x14ac:dyDescent="0.25">
      <c r="A23" s="2" t="s">
        <v>90</v>
      </c>
      <c r="B23" s="9" t="s">
        <v>91</v>
      </c>
      <c r="G23" s="12" t="e">
        <f>AVERAGE(G11:G12)</f>
        <v>#DIV/0!</v>
      </c>
      <c r="H23" s="12" t="e">
        <f>AVERAGE(H11:H13)</f>
        <v>#DIV/0!</v>
      </c>
      <c r="I23" s="12" t="e">
        <f>AVERAGE(I11:I14)</f>
        <v>#DIV/0!</v>
      </c>
      <c r="J23" s="12" t="e">
        <f>AVERAGE(J11:J14)</f>
        <v>#DIV/0!</v>
      </c>
      <c r="L23" s="1" t="s">
        <v>15</v>
      </c>
      <c r="M23" s="15" t="s">
        <v>175</v>
      </c>
    </row>
    <row r="26" spans="1:13" x14ac:dyDescent="0.25">
      <c r="B26" s="104" t="s">
        <v>176</v>
      </c>
    </row>
  </sheetData>
  <sheetProtection algorithmName="SHA-512" hashValue="bAPo5ga9VDyAiMhzHUOnmZ5E37brzsD5IFqKyARmJJW5Xw/FUU6bTl04o58U//cxMaDvL5nxzwD3ART2AOb+gw==" saltValue="kALzlsGvthFxxgUsDdJFfA==" spinCount="100000" sheet="1" objects="1" scenarios="1"/>
  <phoneticPr fontId="9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35D24-6D11-4ECC-AF5C-4DEE79A56E05}">
  <sheetPr>
    <tabColor theme="7" tint="0.79998168889431442"/>
  </sheetPr>
  <dimension ref="A3:P23"/>
  <sheetViews>
    <sheetView zoomScale="90" zoomScaleNormal="90" workbookViewId="0">
      <selection activeCell="I8" sqref="I8"/>
    </sheetView>
  </sheetViews>
  <sheetFormatPr baseColWidth="10" defaultColWidth="10.85546875" defaultRowHeight="15" x14ac:dyDescent="0.25"/>
  <cols>
    <col min="1" max="1" width="5.7109375" style="2" customWidth="1"/>
    <col min="2" max="5" width="10.85546875" style="1"/>
    <col min="6" max="9" width="10.85546875" style="2"/>
    <col min="10" max="16384" width="10.85546875" style="1"/>
  </cols>
  <sheetData>
    <row r="3" spans="1:10" ht="15.75" x14ac:dyDescent="0.25">
      <c r="B3" s="3" t="s">
        <v>7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10</v>
      </c>
      <c r="F10" s="68"/>
      <c r="G10" s="68"/>
      <c r="H10" s="68"/>
      <c r="I10" s="68"/>
      <c r="J10" s="1" t="s">
        <v>23</v>
      </c>
    </row>
    <row r="11" spans="1:10" x14ac:dyDescent="0.25">
      <c r="A11" s="2" t="s">
        <v>12</v>
      </c>
      <c r="B11" s="1" t="s">
        <v>11</v>
      </c>
      <c r="F11" s="68"/>
      <c r="G11" s="68"/>
      <c r="H11" s="68"/>
      <c r="I11" s="68"/>
      <c r="J11" s="1" t="s">
        <v>35</v>
      </c>
    </row>
    <row r="13" spans="1:10" x14ac:dyDescent="0.25">
      <c r="B13" s="1" t="s">
        <v>14</v>
      </c>
    </row>
    <row r="17" spans="1:16" x14ac:dyDescent="0.25">
      <c r="B17" s="6" t="s">
        <v>111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6" ht="15.75" x14ac:dyDescent="0.25">
      <c r="A19" s="2" t="s">
        <v>16</v>
      </c>
      <c r="B19" s="9" t="s">
        <v>112</v>
      </c>
      <c r="F19" s="12" t="e">
        <f>F10/F11</f>
        <v>#DIV/0!</v>
      </c>
      <c r="G19" s="12" t="e">
        <f t="shared" ref="G19:I19" si="0">G10/G11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110</v>
      </c>
    </row>
    <row r="23" spans="1:16" x14ac:dyDescent="0.25">
      <c r="B23" s="104" t="s">
        <v>176</v>
      </c>
      <c r="P23" s="1" t="s">
        <v>177</v>
      </c>
    </row>
  </sheetData>
  <sheetProtection algorithmName="SHA-512" hashValue="+qSn2mc0FlwhnwgQHqMVgtFzmuRn1XWRIXBwrdTepDgkZhVL0xBc0wDgOPZOwG+BhzELUt0YpFAkMatudS6gUQ==" saltValue="TAbxNz5Al5/MIDitoGkf/A==" spinCount="100000" sheet="1" objects="1" scenarios="1"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D9D97-26CB-4193-A9F4-2899319468A7}">
  <sheetPr>
    <tabColor theme="7" tint="0.79998168889431442"/>
  </sheetPr>
  <dimension ref="A3:L23"/>
  <sheetViews>
    <sheetView topLeftCell="A3" workbookViewId="0">
      <selection activeCell="I8" sqref="I8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6.7109375" style="1" customWidth="1"/>
    <col min="6" max="9" width="10.85546875" style="2"/>
    <col min="10" max="16384" width="10.85546875" style="1"/>
  </cols>
  <sheetData>
    <row r="3" spans="1:10" ht="15.75" x14ac:dyDescent="0.25">
      <c r="B3" s="3" t="s">
        <v>113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115</v>
      </c>
      <c r="F10" s="68"/>
      <c r="G10" s="68"/>
      <c r="H10" s="68"/>
      <c r="I10" s="68"/>
      <c r="J10" s="1" t="s">
        <v>23</v>
      </c>
    </row>
    <row r="11" spans="1:10" x14ac:dyDescent="0.25">
      <c r="A11" s="2" t="s">
        <v>12</v>
      </c>
      <c r="B11" s="1" t="s">
        <v>117</v>
      </c>
      <c r="F11" s="68"/>
      <c r="G11" s="68"/>
      <c r="H11" s="68"/>
      <c r="I11" s="68"/>
      <c r="J11" s="1" t="s">
        <v>23</v>
      </c>
    </row>
    <row r="12" spans="1:10" x14ac:dyDescent="0.25">
      <c r="A12" s="2" t="s">
        <v>13</v>
      </c>
      <c r="B12" s="1" t="s">
        <v>116</v>
      </c>
      <c r="F12" s="68"/>
      <c r="G12" s="68"/>
      <c r="H12" s="68"/>
      <c r="I12" s="68"/>
      <c r="J12" s="1" t="s">
        <v>23</v>
      </c>
    </row>
    <row r="14" spans="1:10" x14ac:dyDescent="0.25">
      <c r="B14" s="1" t="s">
        <v>14</v>
      </c>
    </row>
    <row r="18" spans="1:12" x14ac:dyDescent="0.25">
      <c r="B18" s="6" t="s">
        <v>111</v>
      </c>
      <c r="C18" s="6"/>
      <c r="D18" s="6"/>
      <c r="E18" s="7" t="s">
        <v>3</v>
      </c>
      <c r="F18" s="8"/>
      <c r="G18" s="13" t="s">
        <v>93</v>
      </c>
      <c r="H18" s="14"/>
      <c r="I18" s="14"/>
    </row>
    <row r="20" spans="1:12" ht="15.75" x14ac:dyDescent="0.25">
      <c r="A20" s="2" t="s">
        <v>119</v>
      </c>
      <c r="B20" s="9" t="s">
        <v>112</v>
      </c>
      <c r="F20" s="12" t="e">
        <f>((F10/F12+F11/F12))/2</f>
        <v>#DIV/0!</v>
      </c>
      <c r="G20" s="12" t="e">
        <f t="shared" ref="G20:I20" si="0">((G10/G12+G11/G12))/2</f>
        <v>#DIV/0!</v>
      </c>
      <c r="H20" s="12" t="e">
        <f t="shared" si="0"/>
        <v>#DIV/0!</v>
      </c>
      <c r="I20" s="12" t="e">
        <f t="shared" si="0"/>
        <v>#DIV/0!</v>
      </c>
      <c r="K20" s="1" t="s">
        <v>15</v>
      </c>
      <c r="L20" s="15" t="s">
        <v>118</v>
      </c>
    </row>
    <row r="23" spans="1:12" x14ac:dyDescent="0.25">
      <c r="B23" s="104" t="s">
        <v>176</v>
      </c>
    </row>
  </sheetData>
  <sheetProtection algorithmName="SHA-512" hashValue="8PavrOpoukFSlLmZKwD+5Bn/aZjdmec0NFJyX/gJ52yur2SOf5yZ1wNhj2nomWqs0aQwQ9iOuP6wHyHtqbNIPA==" saltValue="vXC/uZVXz5hiecUHKx6nQw==" spinCount="100000" sheet="1" objects="1" scenarios="1"/>
  <phoneticPr fontId="9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29FA0B-9EE1-40B5-A169-F7022395735B}">
  <sheetPr>
    <tabColor theme="7" tint="0.79998168889431442"/>
  </sheetPr>
  <dimension ref="A3:L22"/>
  <sheetViews>
    <sheetView workbookViewId="0">
      <selection activeCell="H19" sqref="H19:I1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2.7109375" style="1" customWidth="1"/>
    <col min="6" max="6" width="14.5703125" style="2" customWidth="1"/>
    <col min="7" max="9" width="10.85546875" style="2"/>
    <col min="10" max="16384" width="10.85546875" style="1"/>
  </cols>
  <sheetData>
    <row r="3" spans="1:10" ht="15.75" x14ac:dyDescent="0.25">
      <c r="B3" s="11" t="s">
        <v>19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  <c r="F6" s="1"/>
      <c r="G6" s="1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20</v>
      </c>
      <c r="F10" s="68"/>
      <c r="G10" s="68"/>
      <c r="H10" s="68"/>
      <c r="I10" s="68"/>
      <c r="J10" s="1" t="s">
        <v>36</v>
      </c>
    </row>
    <row r="11" spans="1:10" x14ac:dyDescent="0.25">
      <c r="A11" s="2" t="s">
        <v>12</v>
      </c>
      <c r="B11" s="1" t="s">
        <v>21</v>
      </c>
      <c r="F11" s="68"/>
      <c r="G11" s="68"/>
      <c r="H11" s="68"/>
      <c r="I11" s="68"/>
      <c r="J11" s="1" t="s">
        <v>23</v>
      </c>
    </row>
    <row r="13" spans="1:10" x14ac:dyDescent="0.25">
      <c r="B13" s="1" t="s">
        <v>22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24</v>
      </c>
      <c r="B19" s="9" t="s">
        <v>112</v>
      </c>
      <c r="F19" s="12" t="e">
        <f>F10/F11</f>
        <v>#DIV/0!</v>
      </c>
      <c r="G19" s="12" t="e">
        <f t="shared" ref="G19:I19" si="0">G10/G11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yNshkSOyk4eLR1RzE5tIQkv4A9nFOOcPv4H/2vt1M+ulRvrhDCp1dfHmwAXeeDQifv4Q2k90eOHWtrjcAok8OA==" saltValue="xnYEaXiQbwWkQa6vILshcg==" spinCount="100000" sheet="1" objects="1" scenarios="1"/>
  <phoneticPr fontId="9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46877-EFE4-4E3A-8EB1-154FC9C7B2FF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3" t="s">
        <v>25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26</v>
      </c>
      <c r="F10" s="68"/>
      <c r="G10" s="68"/>
      <c r="H10" s="68"/>
      <c r="I10" s="68"/>
      <c r="J10" s="1" t="s">
        <v>36</v>
      </c>
    </row>
    <row r="11" spans="1:10" x14ac:dyDescent="0.25">
      <c r="A11" s="2" t="s">
        <v>12</v>
      </c>
      <c r="B11" s="1" t="s">
        <v>27</v>
      </c>
      <c r="F11" s="68"/>
      <c r="G11" s="68"/>
      <c r="H11" s="68"/>
      <c r="I11" s="68"/>
      <c r="J11" s="1" t="s">
        <v>35</v>
      </c>
    </row>
    <row r="13" spans="1:10" x14ac:dyDescent="0.25">
      <c r="B13" s="1" t="s">
        <v>28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29</v>
      </c>
      <c r="B19" s="9" t="s">
        <v>112</v>
      </c>
      <c r="F19" s="12" t="e">
        <f>1-( F10/F11)</f>
        <v>#DIV/0!</v>
      </c>
      <c r="G19" s="12" t="e">
        <f t="shared" ref="G19:I19" si="0">1-( G10/G11)</f>
        <v>#DIV/0!</v>
      </c>
      <c r="H19" s="12" t="e">
        <f t="shared" si="0"/>
        <v>#DIV/0!</v>
      </c>
      <c r="I19" s="12" t="e">
        <f t="shared" si="0"/>
        <v>#DIV/0!</v>
      </c>
      <c r="K19" s="1" t="s">
        <v>15</v>
      </c>
      <c r="L19" s="2" t="s">
        <v>120</v>
      </c>
    </row>
    <row r="22" spans="1:12" x14ac:dyDescent="0.25">
      <c r="B22" s="104" t="s">
        <v>176</v>
      </c>
    </row>
  </sheetData>
  <sheetProtection algorithmName="SHA-512" hashValue="S3nH2rOS/MnYfUfyoRGeAd+QGHUGDVLUMJ7HBpfAf6S34k92O2pwp0KRtZWXhlajCSEbx+p08wfQory6PB0jzw==" saltValue="Z8x/kS4eQnQCjFaxg2LZCQ==" spinCount="100000" sheet="1" objects="1" scenarios="1"/>
  <phoneticPr fontId="9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A9579D-96D4-4BDA-B5AC-52EDB67ECC69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31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32</v>
      </c>
      <c r="F10" s="68"/>
      <c r="G10" s="68"/>
      <c r="H10" s="68"/>
      <c r="I10" s="68"/>
      <c r="J10" s="1" t="s">
        <v>37</v>
      </c>
    </row>
    <row r="11" spans="1:10" x14ac:dyDescent="0.25">
      <c r="A11" s="2" t="s">
        <v>12</v>
      </c>
      <c r="B11" s="1" t="s">
        <v>33</v>
      </c>
      <c r="F11" s="68"/>
      <c r="G11" s="68"/>
      <c r="H11" s="68"/>
      <c r="I11" s="68"/>
      <c r="J11" s="1" t="s">
        <v>34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38</v>
      </c>
      <c r="B19" s="9" t="s">
        <v>112</v>
      </c>
      <c r="F19" s="12" t="e">
        <f>F10/F11</f>
        <v>#DIV/0!</v>
      </c>
      <c r="G19" s="12" t="e">
        <f t="shared" ref="G19:H19" si="0">G10/G11</f>
        <v>#DIV/0!</v>
      </c>
      <c r="H19" s="12" t="e">
        <f t="shared" si="0"/>
        <v>#DIV/0!</v>
      </c>
      <c r="I19" s="12" t="e">
        <f t="shared" ref="I19" si="1">I10/I11</f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kyEa1TgSKH3SDJ/rHODf2U90IXy1ESul2eoUiV0kcxGBLTouH5+z0J5fb+ScN8V1RyEhTStzN+p8+QeUARM+bg==" saltValue="7q/5Z7iX8v/fHfBoKBjHVQ==" spinCount="100000" sheet="1" objects="1" scenarios="1"/>
  <phoneticPr fontId="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D900A-C422-4E14-9356-A2E922CA29B8}">
  <sheetPr>
    <tabColor theme="7" tint="0.79998168889431442"/>
  </sheetPr>
  <dimension ref="A3:L22"/>
  <sheetViews>
    <sheetView workbookViewId="0">
      <selection activeCell="I9" sqref="I9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9" width="10.85546875" style="2"/>
    <col min="10" max="16384" width="10.85546875" style="1"/>
  </cols>
  <sheetData>
    <row r="3" spans="1:10" ht="15.75" x14ac:dyDescent="0.25">
      <c r="B3" s="11" t="s">
        <v>40</v>
      </c>
    </row>
    <row r="5" spans="1:10" x14ac:dyDescent="0.25">
      <c r="F5" s="1" t="s">
        <v>114</v>
      </c>
    </row>
    <row r="6" spans="1:10" x14ac:dyDescent="0.25">
      <c r="B6" s="4" t="s">
        <v>6</v>
      </c>
      <c r="C6" s="4"/>
    </row>
    <row r="8" spans="1:10" x14ac:dyDescent="0.25">
      <c r="F8" s="2" t="s">
        <v>107</v>
      </c>
      <c r="G8" s="2" t="s">
        <v>108</v>
      </c>
      <c r="H8" s="2" t="s">
        <v>109</v>
      </c>
      <c r="I8" s="2" t="s">
        <v>302</v>
      </c>
    </row>
    <row r="10" spans="1:10" x14ac:dyDescent="0.25">
      <c r="A10" s="2" t="s">
        <v>0</v>
      </c>
      <c r="B10" s="1" t="s">
        <v>42</v>
      </c>
      <c r="F10" s="68"/>
      <c r="G10" s="68"/>
      <c r="H10" s="68"/>
      <c r="I10" s="68"/>
      <c r="J10" s="1" t="s">
        <v>37</v>
      </c>
    </row>
    <row r="11" spans="1:10" x14ac:dyDescent="0.25">
      <c r="A11" s="2" t="s">
        <v>12</v>
      </c>
      <c r="B11" s="1" t="s">
        <v>33</v>
      </c>
      <c r="F11" s="68"/>
      <c r="G11" s="68"/>
      <c r="H11" s="68"/>
      <c r="I11" s="68"/>
      <c r="J11" s="1" t="s">
        <v>34</v>
      </c>
    </row>
    <row r="13" spans="1:10" x14ac:dyDescent="0.25">
      <c r="B13" s="1" t="s">
        <v>39</v>
      </c>
    </row>
    <row r="17" spans="1:12" x14ac:dyDescent="0.25">
      <c r="B17" s="6" t="s">
        <v>2</v>
      </c>
      <c r="C17" s="6"/>
      <c r="D17" s="6"/>
      <c r="E17" s="7" t="s">
        <v>3</v>
      </c>
      <c r="F17" s="8"/>
      <c r="G17" s="13" t="s">
        <v>93</v>
      </c>
      <c r="H17" s="14"/>
      <c r="I17" s="14"/>
    </row>
    <row r="19" spans="1:12" ht="15.75" x14ac:dyDescent="0.25">
      <c r="A19" s="2" t="s">
        <v>41</v>
      </c>
      <c r="B19" s="9" t="s">
        <v>112</v>
      </c>
      <c r="F19" s="12" t="e">
        <f>F10/F11</f>
        <v>#DIV/0!</v>
      </c>
      <c r="G19" s="12" t="e">
        <f t="shared" ref="G19:H19" si="0">G10/G11</f>
        <v>#DIV/0!</v>
      </c>
      <c r="H19" s="12" t="e">
        <f t="shared" si="0"/>
        <v>#DIV/0!</v>
      </c>
      <c r="I19" s="12" t="e">
        <f t="shared" ref="I19" si="1">I10/I11</f>
        <v>#DIV/0!</v>
      </c>
      <c r="K19" s="1" t="s">
        <v>15</v>
      </c>
      <c r="L19" s="2" t="s">
        <v>110</v>
      </c>
    </row>
    <row r="22" spans="1:12" x14ac:dyDescent="0.25">
      <c r="B22" s="104" t="s">
        <v>176</v>
      </c>
    </row>
  </sheetData>
  <sheetProtection algorithmName="SHA-512" hashValue="SjBgLBr38j/+609xF8CK2xiNlt4BVMOXi8w8rT7be5QP+FIeegg2w6avT688+r9XOVgr855fjVjivanPJO+Dmg==" saltValue="246rOX1NGPCqu5ZwRG2VbQ==" spinCount="100000" sheet="1" objects="1" scenarios="1"/>
  <phoneticPr fontId="9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C9C9F7-D68E-4774-ACCE-29327B740F51}">
  <sheetPr>
    <tabColor theme="7" tint="0.79998168889431442"/>
  </sheetPr>
  <dimension ref="A3:M28"/>
  <sheetViews>
    <sheetView workbookViewId="0">
      <selection activeCell="I16" sqref="I16"/>
    </sheetView>
  </sheetViews>
  <sheetFormatPr baseColWidth="10" defaultColWidth="10.85546875" defaultRowHeight="15" x14ac:dyDescent="0.25"/>
  <cols>
    <col min="1" max="1" width="5.7109375" style="2" customWidth="1"/>
    <col min="2" max="4" width="10.85546875" style="1"/>
    <col min="5" max="5" width="15.5703125" style="1" customWidth="1"/>
    <col min="6" max="6" width="12.7109375" style="2" customWidth="1"/>
    <col min="7" max="7" width="10.85546875" style="2"/>
    <col min="8" max="16384" width="10.85546875" style="1"/>
  </cols>
  <sheetData>
    <row r="3" spans="1:13" ht="15.75" x14ac:dyDescent="0.25">
      <c r="B3" s="3" t="s">
        <v>43</v>
      </c>
    </row>
    <row r="5" spans="1:13" x14ac:dyDescent="0.25">
      <c r="F5" s="1" t="s">
        <v>92</v>
      </c>
    </row>
    <row r="6" spans="1:13" x14ac:dyDescent="0.25">
      <c r="B6" s="4" t="s">
        <v>6</v>
      </c>
      <c r="C6" s="4"/>
      <c r="M6" s="1" t="s">
        <v>83</v>
      </c>
    </row>
    <row r="7" spans="1:13" x14ac:dyDescent="0.25">
      <c r="F7" s="271" t="s">
        <v>9</v>
      </c>
      <c r="G7" s="271"/>
    </row>
    <row r="10" spans="1:13" x14ac:dyDescent="0.25">
      <c r="A10" s="2" t="s">
        <v>0</v>
      </c>
      <c r="B10" s="1" t="s">
        <v>8</v>
      </c>
      <c r="F10" s="16"/>
      <c r="G10" s="16"/>
      <c r="H10" s="1" t="s">
        <v>99</v>
      </c>
    </row>
    <row r="11" spans="1:13" x14ac:dyDescent="0.25">
      <c r="F11" s="17"/>
      <c r="G11" s="17"/>
    </row>
    <row r="12" spans="1:13" x14ac:dyDescent="0.25">
      <c r="A12" s="2" t="s">
        <v>12</v>
      </c>
      <c r="F12" s="18"/>
      <c r="G12" s="18"/>
      <c r="H12" s="1" t="s">
        <v>98</v>
      </c>
    </row>
    <row r="13" spans="1:13" x14ac:dyDescent="0.25">
      <c r="A13" s="2" t="s">
        <v>13</v>
      </c>
      <c r="F13" s="18"/>
      <c r="G13" s="18"/>
      <c r="H13" s="1" t="s">
        <v>98</v>
      </c>
    </row>
    <row r="15" spans="1:13" x14ac:dyDescent="0.25">
      <c r="B15" s="1" t="s">
        <v>39</v>
      </c>
    </row>
    <row r="19" spans="2:10" x14ac:dyDescent="0.25">
      <c r="B19" s="6" t="s">
        <v>2</v>
      </c>
      <c r="C19" s="6"/>
      <c r="D19" s="6"/>
      <c r="E19" s="7" t="s">
        <v>3</v>
      </c>
      <c r="F19" s="8"/>
      <c r="G19" s="13" t="s">
        <v>93</v>
      </c>
      <c r="H19" s="13"/>
    </row>
    <row r="20" spans="2:10" x14ac:dyDescent="0.25">
      <c r="F20" s="2" t="s">
        <v>80</v>
      </c>
      <c r="G20" s="2" t="s">
        <v>81</v>
      </c>
    </row>
    <row r="21" spans="2:10" ht="15.75" x14ac:dyDescent="0.25">
      <c r="B21" s="9" t="s">
        <v>82</v>
      </c>
      <c r="F21" s="12" t="e">
        <f>'Resumen 7y8C'!E8</f>
        <v>#REF!</v>
      </c>
      <c r="G21" s="12" t="e">
        <f>'Resumen 7y8C'!G8</f>
        <v>#REF!</v>
      </c>
      <c r="I21" s="1" t="s">
        <v>15</v>
      </c>
      <c r="J21" s="15" t="s">
        <v>84</v>
      </c>
    </row>
    <row r="23" spans="2:10" x14ac:dyDescent="0.25">
      <c r="B23" s="6" t="s">
        <v>4</v>
      </c>
      <c r="C23" s="6"/>
      <c r="D23" s="6"/>
      <c r="E23" s="6"/>
      <c r="F23" s="10"/>
      <c r="G23" s="8"/>
      <c r="H23" s="8" t="s">
        <v>5</v>
      </c>
      <c r="I23" s="7"/>
    </row>
    <row r="25" spans="2:10" x14ac:dyDescent="0.25">
      <c r="B25" s="1" t="s">
        <v>17</v>
      </c>
      <c r="F25" s="12" t="e">
        <f>F21</f>
        <v>#REF!</v>
      </c>
      <c r="G25" s="12" t="e">
        <f>G21</f>
        <v>#REF!</v>
      </c>
      <c r="I25" s="1" t="s">
        <v>18</v>
      </c>
      <c r="J25" s="1" t="s">
        <v>30</v>
      </c>
    </row>
    <row r="28" spans="2:10" x14ac:dyDescent="0.25">
      <c r="E28" s="2"/>
    </row>
  </sheetData>
  <sheetProtection algorithmName="SHA-512" hashValue="mTkJuiOpduHfahB8/OLn29viYjUAcTJurZLki4sh0dMR8PMU7N3ELd0QSkUkLFOu8umkfKPwBoRzoaH6zZSc/Q==" saltValue="QMY1Trpr3vKQOu48ZQ32BA==" spinCount="100000" sheet="1" objects="1" scenarios="1"/>
  <mergeCells count="1">
    <mergeCell ref="F7:G7"/>
  </mergeCells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2FE7B-CBDA-4F18-AA75-0CB22EC914B3}">
  <dimension ref="B2:X10"/>
  <sheetViews>
    <sheetView zoomScale="95" zoomScaleNormal="95" workbookViewId="0">
      <selection activeCell="J8" sqref="J8"/>
    </sheetView>
  </sheetViews>
  <sheetFormatPr baseColWidth="10" defaultColWidth="10.85546875" defaultRowHeight="15" x14ac:dyDescent="0.25"/>
  <cols>
    <col min="1" max="1" width="6.7109375" style="1" customWidth="1"/>
    <col min="2" max="2" width="54.28515625" style="1" customWidth="1"/>
    <col min="3" max="3" width="10.85546875" style="1"/>
    <col min="4" max="4" width="13.5703125" style="1" customWidth="1"/>
    <col min="5" max="5" width="14.28515625" style="1" customWidth="1"/>
    <col min="6" max="6" width="5.28515625" style="1" customWidth="1"/>
    <col min="7" max="7" width="11.28515625" style="1" customWidth="1"/>
    <col min="8" max="8" width="3.28515625" style="1" customWidth="1"/>
    <col min="9" max="9" width="3.140625" style="1" customWidth="1"/>
    <col min="10" max="10" width="10.85546875" style="1"/>
    <col min="11" max="12" width="6.7109375" style="1" customWidth="1"/>
    <col min="13" max="14" width="9.7109375" style="1" customWidth="1"/>
    <col min="15" max="15" width="6.7109375" style="1" customWidth="1"/>
    <col min="16" max="16" width="9.7109375" style="1" customWidth="1"/>
    <col min="17" max="17" width="6.5703125" style="1" customWidth="1"/>
    <col min="18" max="18" width="6.7109375" style="1" customWidth="1"/>
    <col min="19" max="19" width="14.140625" style="1" customWidth="1"/>
    <col min="20" max="20" width="12.28515625" style="1" customWidth="1"/>
    <col min="21" max="21" width="10.7109375" style="1" customWidth="1"/>
    <col min="22" max="22" width="10" style="1" customWidth="1"/>
    <col min="23" max="23" width="9.7109375" style="1" customWidth="1"/>
    <col min="24" max="24" width="10.140625" style="1" customWidth="1"/>
    <col min="25" max="25" width="10.85546875" style="1" customWidth="1"/>
    <col min="26" max="16384" width="10.85546875" style="1"/>
  </cols>
  <sheetData>
    <row r="2" spans="2:24" x14ac:dyDescent="0.25">
      <c r="C2" s="5" t="s">
        <v>94</v>
      </c>
      <c r="D2" s="5"/>
      <c r="E2" s="5"/>
      <c r="F2" s="5"/>
      <c r="G2" s="5"/>
      <c r="H2" s="5"/>
      <c r="I2" s="5"/>
      <c r="J2" s="5"/>
      <c r="K2" s="5"/>
      <c r="L2" s="5"/>
      <c r="M2" s="5"/>
    </row>
    <row r="3" spans="2:24" x14ac:dyDescent="0.25">
      <c r="B3" s="19" t="s">
        <v>44</v>
      </c>
      <c r="C3" s="52"/>
      <c r="D3" s="52"/>
      <c r="E3" s="53" t="s">
        <v>80</v>
      </c>
      <c r="F3" s="53"/>
      <c r="G3" s="53" t="s">
        <v>81</v>
      </c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</row>
    <row r="4" spans="2:24" x14ac:dyDescent="0.25">
      <c r="B4" s="2" t="s">
        <v>79</v>
      </c>
      <c r="C4" s="54">
        <v>1</v>
      </c>
      <c r="D4" s="54">
        <v>0.75</v>
      </c>
      <c r="E4" s="55"/>
      <c r="F4" s="55"/>
      <c r="G4" s="54">
        <v>1</v>
      </c>
    </row>
    <row r="5" spans="2:24" x14ac:dyDescent="0.25">
      <c r="B5" s="23" t="s">
        <v>45</v>
      </c>
      <c r="C5" s="56" t="s">
        <v>46</v>
      </c>
      <c r="D5" s="57" t="s">
        <v>47</v>
      </c>
      <c r="E5" s="58" t="s">
        <v>48</v>
      </c>
      <c r="F5"/>
      <c r="G5" s="59" t="s">
        <v>49</v>
      </c>
    </row>
    <row r="6" spans="2:24" x14ac:dyDescent="0.25">
      <c r="B6" s="24" t="s">
        <v>50</v>
      </c>
      <c r="C6" s="48">
        <f>' 7C'!C22</f>
        <v>0</v>
      </c>
      <c r="D6" s="48" t="e">
        <f>' 7C'!#REF!</f>
        <v>#REF!</v>
      </c>
      <c r="E6" s="49" t="e">
        <f>(C6*C$4+D6*D$4)/(C$4+D$4)</f>
        <v>#REF!</v>
      </c>
      <c r="F6" s="17"/>
      <c r="G6" s="48" t="e">
        <f>' 7C'!#REF!</f>
        <v>#REF!</v>
      </c>
      <c r="J6" s="1" t="s">
        <v>95</v>
      </c>
    </row>
    <row r="7" spans="2:24" ht="15.75" thickBot="1" x14ac:dyDescent="0.3">
      <c r="B7" s="24" t="s">
        <v>51</v>
      </c>
      <c r="C7" s="48" t="e">
        <f>#REF!</f>
        <v>#REF!</v>
      </c>
      <c r="D7" s="48" t="e">
        <f>#REF!</f>
        <v>#REF!</v>
      </c>
      <c r="E7" s="49" t="e">
        <f>(C7*C$4+D7*D$4)/(C$4+D$4)</f>
        <v>#REF!</v>
      </c>
      <c r="F7" s="17"/>
      <c r="G7" s="48" t="e">
        <f>#REF!</f>
        <v>#REF!</v>
      </c>
      <c r="J7" s="1" t="s">
        <v>96</v>
      </c>
    </row>
    <row r="8" spans="2:24" ht="15.75" thickBot="1" x14ac:dyDescent="0.3">
      <c r="B8" s="25" t="s">
        <v>48</v>
      </c>
      <c r="C8"/>
      <c r="D8"/>
      <c r="E8" s="50" t="e">
        <f>AVERAGE(E6:E7)</f>
        <v>#REF!</v>
      </c>
      <c r="F8"/>
      <c r="G8" s="51" t="e">
        <f>AVERAGE(G6:G7)</f>
        <v>#REF!</v>
      </c>
    </row>
    <row r="10" spans="2:24" ht="52.9" customHeight="1" x14ac:dyDescent="0.25">
      <c r="B10" s="272" t="s">
        <v>52</v>
      </c>
      <c r="C10" s="273"/>
      <c r="D10" s="273"/>
      <c r="E10" s="273"/>
      <c r="F10" s="273"/>
      <c r="G10" s="273"/>
      <c r="H10" s="273"/>
      <c r="I10" s="273"/>
      <c r="J10" s="273"/>
      <c r="K10" s="273"/>
      <c r="L10" s="273"/>
      <c r="M10" s="273"/>
      <c r="N10" s="273"/>
      <c r="O10" s="273"/>
      <c r="P10" s="273"/>
      <c r="Q10" s="273"/>
      <c r="R10" s="273"/>
      <c r="S10" s="273"/>
      <c r="T10" s="273"/>
      <c r="U10" s="273"/>
      <c r="V10" s="273"/>
      <c r="W10" s="273"/>
      <c r="X10" s="274"/>
    </row>
  </sheetData>
  <sheetProtection algorithmName="SHA-512" hashValue="85x6TNnN7q6HV20q26Q7RSJOCyvKVKnd8rzT6fwVeS6I5/XbRQdjGcZ6CmnMucIYstN9yWQDavgl+19bvV6kEA==" saltValue="OdItZGFJhk7gUHw3Z9t/bg==" spinCount="100000" sheet="1" objects="1" scenarios="1"/>
  <mergeCells count="1">
    <mergeCell ref="B10:X10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32</vt:i4>
      </vt:variant>
    </vt:vector>
  </HeadingPairs>
  <TitlesOfParts>
    <vt:vector size="46" baseType="lpstr">
      <vt:lpstr>202428 D</vt:lpstr>
      <vt:lpstr>1C</vt:lpstr>
      <vt:lpstr>2C</vt:lpstr>
      <vt:lpstr>3C </vt:lpstr>
      <vt:lpstr>4C </vt:lpstr>
      <vt:lpstr>5C</vt:lpstr>
      <vt:lpstr>6C</vt:lpstr>
      <vt:lpstr>7C y 8C</vt:lpstr>
      <vt:lpstr>Resumen 7y8C</vt:lpstr>
      <vt:lpstr> 7C</vt:lpstr>
      <vt:lpstr> 8C</vt:lpstr>
      <vt:lpstr>9C</vt:lpstr>
      <vt:lpstr>12C</vt:lpstr>
      <vt:lpstr>13C</vt:lpstr>
      <vt:lpstr>'12C'!_Toc101281917</vt:lpstr>
      <vt:lpstr>'13C'!_Toc101281917</vt:lpstr>
      <vt:lpstr>'1C'!_Toc101281917</vt:lpstr>
      <vt:lpstr>'2C'!_Toc101281917</vt:lpstr>
      <vt:lpstr>'3C '!_Toc101281917</vt:lpstr>
      <vt:lpstr>'4C '!_Toc101281917</vt:lpstr>
      <vt:lpstr>'5C'!_Toc101281917</vt:lpstr>
      <vt:lpstr>'6C'!_Toc101281917</vt:lpstr>
      <vt:lpstr>'7C y 8C'!_Toc101281917</vt:lpstr>
      <vt:lpstr>'12C'!_Toc101281918</vt:lpstr>
      <vt:lpstr>'13C'!_Toc101281918</vt:lpstr>
      <vt:lpstr>'3C '!_Toc101281918</vt:lpstr>
      <vt:lpstr>'4C '!_Toc101281918</vt:lpstr>
      <vt:lpstr>'5C'!_Toc101281918</vt:lpstr>
      <vt:lpstr>'6C'!_Toc101281918</vt:lpstr>
      <vt:lpstr>'7C y 8C'!_Toc101281918</vt:lpstr>
      <vt:lpstr>'12C'!_Toc101281919</vt:lpstr>
      <vt:lpstr>'13C'!_Toc101281919</vt:lpstr>
      <vt:lpstr>'4C '!_Toc101281919</vt:lpstr>
      <vt:lpstr>'5C'!_Toc101281919</vt:lpstr>
      <vt:lpstr>'6C'!_Toc101281919</vt:lpstr>
      <vt:lpstr>'7C y 8C'!_Toc101281919</vt:lpstr>
      <vt:lpstr>'12C'!_Toc101281920</vt:lpstr>
      <vt:lpstr>'13C'!_Toc101281920</vt:lpstr>
      <vt:lpstr>'5C'!_Toc101281920</vt:lpstr>
      <vt:lpstr>'6C'!_Toc101281920</vt:lpstr>
      <vt:lpstr>'7C y 8C'!_Toc101281920</vt:lpstr>
      <vt:lpstr>'12C'!_Toc101281921</vt:lpstr>
      <vt:lpstr>'13C'!_Toc101281921</vt:lpstr>
      <vt:lpstr>'6C'!_Toc101281921</vt:lpstr>
      <vt:lpstr>'7C y 8C'!_Toc101281921</vt:lpstr>
      <vt:lpstr>'13C'!_Toc101281924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Eugeni Garcia Alegre</dc:creator>
  <cp:lastModifiedBy>Verónica Cano</cp:lastModifiedBy>
  <dcterms:created xsi:type="dcterms:W3CDTF">2022-04-30T09:07:03Z</dcterms:created>
  <dcterms:modified xsi:type="dcterms:W3CDTF">2025-03-30T10:40:14Z</dcterms:modified>
</cp:coreProperties>
</file>