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1255" windowHeight="9975"/>
  </bookViews>
  <sheets>
    <sheet name="Principals magnituts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65" i="1"/>
  <c r="B63" l="1"/>
  <c r="B64" s="1"/>
  <c r="B44" l="1"/>
  <c r="B13"/>
  <c r="B6"/>
  <c r="G44"/>
  <c r="D44"/>
  <c r="E44"/>
  <c r="F44"/>
  <c r="C44"/>
  <c r="B43"/>
  <c r="B41"/>
  <c r="B38"/>
  <c r="B36"/>
  <c r="B34"/>
  <c r="B31"/>
  <c r="B42"/>
  <c r="B39"/>
  <c r="B35"/>
  <c r="B32"/>
  <c r="B28"/>
  <c r="B25"/>
  <c r="B21"/>
  <c r="B27"/>
  <c r="B26"/>
  <c r="B23"/>
  <c r="B22"/>
  <c r="B19"/>
  <c r="B18"/>
  <c r="B17"/>
  <c r="B16"/>
  <c r="B15"/>
  <c r="B14"/>
  <c r="B8"/>
  <c r="B9"/>
  <c r="B10"/>
  <c r="B11"/>
  <c r="B7"/>
  <c r="D43"/>
  <c r="E43"/>
  <c r="F43"/>
  <c r="G43"/>
  <c r="C43"/>
  <c r="D29"/>
  <c r="E29"/>
  <c r="F29"/>
  <c r="G29"/>
  <c r="C29"/>
  <c r="D36"/>
  <c r="E36"/>
  <c r="F36"/>
  <c r="G36"/>
  <c r="C36"/>
  <c r="D28"/>
  <c r="E28"/>
  <c r="F28"/>
  <c r="G28"/>
  <c r="C28"/>
  <c r="D19"/>
  <c r="E19"/>
  <c r="F19"/>
  <c r="G19"/>
  <c r="C19"/>
  <c r="G41"/>
  <c r="F41"/>
  <c r="E41"/>
  <c r="D41"/>
  <c r="C41"/>
  <c r="G34"/>
  <c r="F34"/>
  <c r="E34"/>
  <c r="D34"/>
  <c r="C34"/>
  <c r="D25"/>
  <c r="E25"/>
  <c r="F25"/>
  <c r="G25"/>
  <c r="C25"/>
  <c r="D13"/>
  <c r="E13"/>
  <c r="F13"/>
  <c r="G13"/>
  <c r="C13"/>
  <c r="B29" l="1"/>
  <c r="G38" l="1"/>
  <c r="G31"/>
  <c r="G21"/>
  <c r="G6"/>
  <c r="F38"/>
  <c r="E38"/>
  <c r="D38"/>
  <c r="C38"/>
  <c r="D31"/>
  <c r="E31"/>
  <c r="F31"/>
  <c r="C31"/>
  <c r="F32"/>
  <c r="D21"/>
  <c r="E21"/>
  <c r="F21"/>
  <c r="C21"/>
  <c r="F6"/>
  <c r="D6"/>
  <c r="E6"/>
  <c r="C6"/>
</calcChain>
</file>

<file path=xl/sharedStrings.xml><?xml version="1.0" encoding="utf-8"?>
<sst xmlns="http://schemas.openxmlformats.org/spreadsheetml/2006/main" count="68" uniqueCount="58">
  <si>
    <t>PRINCIPALS MAGNITUTS PRESSUPOSTÀRIES</t>
  </si>
  <si>
    <t>DISTRIBUCIÓ</t>
  </si>
  <si>
    <t>Estructura econòmica</t>
  </si>
  <si>
    <t>Consolidat</t>
  </si>
  <si>
    <t>AGIB</t>
  </si>
  <si>
    <t>ATIB</t>
  </si>
  <si>
    <t>SSIB</t>
  </si>
  <si>
    <t>Total</t>
  </si>
  <si>
    <t>TTII</t>
  </si>
  <si>
    <t>OPERACIONS NO FINANCERES</t>
  </si>
  <si>
    <t>Operacions corrents</t>
  </si>
  <si>
    <t>Ingressos</t>
  </si>
  <si>
    <t>1.- Impost directes</t>
  </si>
  <si>
    <t>2.- Imposts indirectes</t>
  </si>
  <si>
    <t>3.- Taxes, preus públics i altres ingressos</t>
  </si>
  <si>
    <t>4.- Transferències corrents</t>
  </si>
  <si>
    <t>5.- Ingressos patrimonials</t>
  </si>
  <si>
    <t>Despeses</t>
  </si>
  <si>
    <t>1.- Despeses de personal</t>
  </si>
  <si>
    <t>2.- Despeses corrents en béns i serveis</t>
  </si>
  <si>
    <t>3.- Despeses financeres</t>
  </si>
  <si>
    <t>5.- Fons de contingència d'execuciópressupostària</t>
  </si>
  <si>
    <t>Estalvi(+)/dèficit(-) per operacions corrents</t>
  </si>
  <si>
    <t>Operacions de capital</t>
  </si>
  <si>
    <t>6.- Alienació d'inversions reals</t>
  </si>
  <si>
    <t>7.- Transferències de capital</t>
  </si>
  <si>
    <t>6.- Inversions reals</t>
  </si>
  <si>
    <t>Estalvi(+)/dèficit(-) per operacions de capital</t>
  </si>
  <si>
    <t>Estalvi(+)/dèficit(-) no financer</t>
  </si>
  <si>
    <t>ACTIUS FINANCERS</t>
  </si>
  <si>
    <t>8.- Actius financers</t>
  </si>
  <si>
    <t>Total variació d'actius</t>
  </si>
  <si>
    <t>PASSIUS FINANCERS</t>
  </si>
  <si>
    <t>9.- Passius financers</t>
  </si>
  <si>
    <t>Total variació de passius</t>
  </si>
  <si>
    <t>ESTALVI (+)/DÈFICIT (-) PRESSUPOSTARI</t>
  </si>
  <si>
    <t>AJUSTS</t>
  </si>
  <si>
    <t>A.01. Recaptació incerta</t>
  </si>
  <si>
    <t>A.02. BAC impost SFI/FS/FG</t>
  </si>
  <si>
    <t>A.03. Interessos deute /préstecs</t>
  </si>
  <si>
    <t>A.04. Inv. mod. abonament total preu</t>
  </si>
  <si>
    <t>A.06. Consolidació transferències AAPP</t>
  </si>
  <si>
    <t>A.07. Venda d'accions</t>
  </si>
  <si>
    <t>A.08. Dividends/participació beneficis</t>
  </si>
  <si>
    <t>A.09. Fons UE</t>
  </si>
  <si>
    <t>A.11. Execució/reintegrament avals</t>
  </si>
  <si>
    <t>A.12. Aportacions capital a EE.PP.</t>
  </si>
  <si>
    <t>A.13. Assump./cancel·lacio deutes EEPP</t>
  </si>
  <si>
    <t>A.14. Despeses pendents aplicar (409)</t>
  </si>
  <si>
    <t>A.15. Altres unitats considerades AAPP</t>
  </si>
  <si>
    <t>A.16 Altres ajusts</t>
  </si>
  <si>
    <t>TOTAL AJUSTS</t>
  </si>
  <si>
    <t>CAPACITAT/NECESSITAT DE FINANÇAMENT OBJETIU ESTABILITAT PRESSUPOSTÀRIA</t>
  </si>
  <si>
    <t>% PIB regional</t>
  </si>
  <si>
    <t>PIB regional estimat (milers d'euros)</t>
  </si>
  <si>
    <t>PRESSUPOSTS GENERALS DE LA COMUNITAT AUTÒNOMA ILLES BALEARS 2015. SECTOR PÚBLIC ADMINISTRATIU CONSOLIDAT5</t>
  </si>
  <si>
    <t>A.05. Inv. realitzades per compta CA a través d'APP's</t>
  </si>
  <si>
    <t>A.10. Operacions permuta financera/SWAPS interessos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</si>
</sst>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theme="9" tint="-0.249977111117893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8" tint="0.79998168889431442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 style="thin">
        <color theme="8" tint="0.79998168889431442"/>
      </top>
      <bottom style="thin">
        <color theme="8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5117038483843"/>
      </bottom>
      <diagonal/>
    </border>
    <border>
      <left/>
      <right/>
      <top style="double">
        <color theme="8" tint="-0.249977111117893"/>
      </top>
      <bottom/>
      <diagonal/>
    </border>
    <border>
      <left/>
      <right/>
      <top style="thin">
        <color theme="8" tint="0.79998168889431442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/>
    </xf>
    <xf numFmtId="0" fontId="2" fillId="0" borderId="0" xfId="0" applyFont="1"/>
    <xf numFmtId="0" fontId="3" fillId="3" borderId="2" xfId="0" applyFont="1" applyFill="1" applyBorder="1" applyAlignment="1">
      <alignment horizontal="left"/>
    </xf>
    <xf numFmtId="4" fontId="3" fillId="3" borderId="2" xfId="0" applyNumberFormat="1" applyFont="1" applyFill="1" applyBorder="1"/>
    <xf numFmtId="0" fontId="4" fillId="0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 indent="1"/>
    </xf>
    <xf numFmtId="4" fontId="2" fillId="4" borderId="4" xfId="0" applyNumberFormat="1" applyFont="1" applyFill="1" applyBorder="1"/>
    <xf numFmtId="0" fontId="2" fillId="0" borderId="2" xfId="0" applyFont="1" applyBorder="1" applyAlignment="1">
      <alignment horizontal="left" indent="2"/>
    </xf>
    <xf numFmtId="4" fontId="5" fillId="0" borderId="2" xfId="0" applyNumberFormat="1" applyFont="1" applyBorder="1"/>
    <xf numFmtId="4" fontId="2" fillId="0" borderId="5" xfId="0" applyNumberFormat="1" applyFont="1" applyBorder="1"/>
    <xf numFmtId="4" fontId="2" fillId="0" borderId="2" xfId="0" applyNumberFormat="1" applyFont="1" applyBorder="1"/>
    <xf numFmtId="0" fontId="2" fillId="5" borderId="6" xfId="0" applyFont="1" applyFill="1" applyBorder="1" applyAlignment="1">
      <alignment horizontal="left" indent="1"/>
    </xf>
    <xf numFmtId="4" fontId="2" fillId="5" borderId="6" xfId="0" applyNumberFormat="1" applyFont="1" applyFill="1" applyBorder="1"/>
    <xf numFmtId="0" fontId="6" fillId="6" borderId="3" xfId="0" applyFont="1" applyFill="1" applyBorder="1" applyAlignment="1">
      <alignment horizontal="left"/>
    </xf>
    <xf numFmtId="4" fontId="6" fillId="6" borderId="3" xfId="0" applyNumberFormat="1" applyFont="1" applyFill="1" applyBorder="1"/>
    <xf numFmtId="0" fontId="3" fillId="3" borderId="5" xfId="0" applyFont="1" applyFill="1" applyBorder="1" applyAlignment="1">
      <alignment horizontal="left"/>
    </xf>
    <xf numFmtId="4" fontId="3" fillId="3" borderId="5" xfId="0" applyNumberFormat="1" applyFont="1" applyFill="1" applyBorder="1"/>
    <xf numFmtId="4" fontId="5" fillId="0" borderId="5" xfId="0" applyNumberFormat="1" applyFont="1" applyBorder="1"/>
    <xf numFmtId="0" fontId="6" fillId="0" borderId="7" xfId="0" applyFont="1" applyBorder="1" applyAlignment="1">
      <alignment horizontal="left"/>
    </xf>
    <xf numFmtId="4" fontId="6" fillId="0" borderId="7" xfId="0" applyNumberFormat="1" applyFont="1" applyBorder="1"/>
    <xf numFmtId="0" fontId="2" fillId="0" borderId="0" xfId="0" applyFont="1" applyBorder="1" applyAlignment="1">
      <alignment horizontal="left" indent="2"/>
    </xf>
    <xf numFmtId="4" fontId="2" fillId="0" borderId="8" xfId="0" applyNumberFormat="1" applyFont="1" applyBorder="1"/>
    <xf numFmtId="4" fontId="2" fillId="0" borderId="0" xfId="0" applyNumberFormat="1" applyFont="1" applyBorder="1"/>
    <xf numFmtId="0" fontId="6" fillId="6" borderId="5" xfId="0" applyFont="1" applyFill="1" applyBorder="1" applyAlignment="1">
      <alignment horizontal="left"/>
    </xf>
    <xf numFmtId="4" fontId="6" fillId="6" borderId="5" xfId="0" applyNumberFormat="1" applyFont="1" applyFill="1" applyBorder="1"/>
    <xf numFmtId="10" fontId="6" fillId="6" borderId="5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>
      <selection sqref="A1:G1"/>
    </sheetView>
  </sheetViews>
  <sheetFormatPr baseColWidth="10" defaultRowHeight="12"/>
  <cols>
    <col min="1" max="1" width="60.7109375" style="3" customWidth="1"/>
    <col min="2" max="7" width="13.7109375" style="3" customWidth="1"/>
    <col min="8" max="16384" width="11.42578125" style="3"/>
  </cols>
  <sheetData>
    <row r="1" spans="1:7" ht="12.75" thickBot="1">
      <c r="A1" s="28" t="s">
        <v>55</v>
      </c>
      <c r="B1" s="28"/>
      <c r="C1" s="28"/>
      <c r="D1" s="28"/>
      <c r="E1" s="28"/>
      <c r="F1" s="28"/>
      <c r="G1" s="28"/>
    </row>
    <row r="2" spans="1:7" ht="12.75" thickBot="1">
      <c r="A2" s="29" t="s">
        <v>0</v>
      </c>
      <c r="B2" s="29"/>
      <c r="C2" s="28" t="s">
        <v>1</v>
      </c>
      <c r="D2" s="28"/>
      <c r="E2" s="28"/>
      <c r="F2" s="28"/>
      <c r="G2" s="28"/>
    </row>
    <row r="3" spans="1:7" ht="12.75" thickBo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>
      <c r="A4" s="4" t="s">
        <v>9</v>
      </c>
      <c r="B4" s="4"/>
      <c r="C4" s="5"/>
      <c r="D4" s="5"/>
      <c r="E4" s="5"/>
      <c r="F4" s="5"/>
      <c r="G4" s="5"/>
    </row>
    <row r="5" spans="1:7">
      <c r="A5" s="6" t="s">
        <v>10</v>
      </c>
      <c r="B5" s="6"/>
      <c r="C5" s="6"/>
      <c r="D5" s="6"/>
      <c r="E5" s="6"/>
      <c r="F5" s="6"/>
      <c r="G5" s="6"/>
    </row>
    <row r="6" spans="1:7">
      <c r="A6" s="7" t="s">
        <v>11</v>
      </c>
      <c r="B6" s="8">
        <f>SUM(B7:B11)</f>
        <v>2973056697.8299994</v>
      </c>
      <c r="C6" s="8">
        <f>SUM(C7:C11)</f>
        <v>2956753030.0799994</v>
      </c>
      <c r="D6" s="8">
        <f t="shared" ref="D6:G6" si="0">SUM(D7:D11)</f>
        <v>9036855.129999999</v>
      </c>
      <c r="E6" s="8">
        <f t="shared" si="0"/>
        <v>1428171157.27</v>
      </c>
      <c r="F6" s="8">
        <f t="shared" si="0"/>
        <v>4393961042.4799995</v>
      </c>
      <c r="G6" s="8">
        <f t="shared" si="0"/>
        <v>1420904344.6500001</v>
      </c>
    </row>
    <row r="7" spans="1:7">
      <c r="A7" s="9" t="s">
        <v>12</v>
      </c>
      <c r="B7" s="10">
        <f>F7-G7</f>
        <v>1003504076.16</v>
      </c>
      <c r="C7" s="11">
        <v>1003504076.16</v>
      </c>
      <c r="D7" s="11">
        <v>0</v>
      </c>
      <c r="E7" s="11">
        <v>0</v>
      </c>
      <c r="F7" s="11">
        <v>1003504076.16</v>
      </c>
      <c r="G7" s="11">
        <v>0</v>
      </c>
    </row>
    <row r="8" spans="1:7">
      <c r="A8" s="9" t="s">
        <v>13</v>
      </c>
      <c r="B8" s="10">
        <f t="shared" ref="B8:B11" si="1">F8-G8</f>
        <v>1947172360.29</v>
      </c>
      <c r="C8" s="12">
        <v>1947172360.29</v>
      </c>
      <c r="D8" s="12">
        <v>0</v>
      </c>
      <c r="E8" s="12">
        <v>0</v>
      </c>
      <c r="F8" s="12">
        <v>1947172360.29</v>
      </c>
      <c r="G8" s="12">
        <v>0</v>
      </c>
    </row>
    <row r="9" spans="1:7">
      <c r="A9" s="9" t="s">
        <v>14</v>
      </c>
      <c r="B9" s="10">
        <f t="shared" si="1"/>
        <v>87918734.449999958</v>
      </c>
      <c r="C9" s="12">
        <v>71991323.99999997</v>
      </c>
      <c r="D9" s="12">
        <v>19749.850000000002</v>
      </c>
      <c r="E9" s="12">
        <v>15907660.599999996</v>
      </c>
      <c r="F9" s="12">
        <v>87918734.449999958</v>
      </c>
      <c r="G9" s="12">
        <v>0</v>
      </c>
    </row>
    <row r="10" spans="1:7">
      <c r="A10" s="9" t="s">
        <v>15</v>
      </c>
      <c r="B10" s="10">
        <f t="shared" si="1"/>
        <v>-69891053.150000095</v>
      </c>
      <c r="C10" s="12">
        <v>-69926116.090000108</v>
      </c>
      <c r="D10" s="12">
        <v>9016898.3899999987</v>
      </c>
      <c r="E10" s="12">
        <v>1411922509.2</v>
      </c>
      <c r="F10" s="12">
        <v>1351013291.5</v>
      </c>
      <c r="G10" s="12">
        <v>1420904344.6500001</v>
      </c>
    </row>
    <row r="11" spans="1:7">
      <c r="A11" s="9" t="s">
        <v>16</v>
      </c>
      <c r="B11" s="10">
        <f t="shared" si="1"/>
        <v>4352580.08</v>
      </c>
      <c r="C11" s="12">
        <v>4011385.7199999997</v>
      </c>
      <c r="D11" s="12">
        <v>206.89</v>
      </c>
      <c r="E11" s="12">
        <v>340987.47000000003</v>
      </c>
      <c r="F11" s="12">
        <v>4352580.08</v>
      </c>
      <c r="G11" s="12">
        <v>0</v>
      </c>
    </row>
    <row r="12" spans="1:7">
      <c r="A12" s="6"/>
      <c r="B12" s="6"/>
      <c r="C12" s="6"/>
      <c r="D12" s="6"/>
      <c r="E12" s="6"/>
      <c r="F12" s="6"/>
      <c r="G12" s="6"/>
    </row>
    <row r="13" spans="1:7">
      <c r="A13" s="7" t="s">
        <v>17</v>
      </c>
      <c r="B13" s="8">
        <f>SUM(B14:B18)</f>
        <v>3019457469.6899991</v>
      </c>
      <c r="C13" s="8">
        <f>SUM(C14:C18)</f>
        <v>2909996725.1199989</v>
      </c>
      <c r="D13" s="8">
        <f t="shared" ref="D13:G13" si="2">SUM(D14:D18)</f>
        <v>8404980.7799999993</v>
      </c>
      <c r="E13" s="8">
        <f t="shared" si="2"/>
        <v>1416900746.1200004</v>
      </c>
      <c r="F13" s="8">
        <f t="shared" si="2"/>
        <v>4335302452.0199986</v>
      </c>
      <c r="G13" s="8">
        <f t="shared" si="2"/>
        <v>1315844982.3299999</v>
      </c>
    </row>
    <row r="14" spans="1:7">
      <c r="A14" s="9" t="s">
        <v>18</v>
      </c>
      <c r="B14" s="10">
        <f>F14-G14</f>
        <v>1307043655.5599995</v>
      </c>
      <c r="C14" s="11">
        <v>626007544.41999865</v>
      </c>
      <c r="D14" s="11">
        <v>5159881.0499999989</v>
      </c>
      <c r="E14" s="11">
        <v>675876230.09000075</v>
      </c>
      <c r="F14" s="11">
        <v>1307043655.5599995</v>
      </c>
      <c r="G14" s="11">
        <v>0</v>
      </c>
    </row>
    <row r="15" spans="1:7">
      <c r="A15" s="9" t="s">
        <v>19</v>
      </c>
      <c r="B15" s="10">
        <f t="shared" ref="B15:B18" si="3">F15-G15</f>
        <v>605240978.54999983</v>
      </c>
      <c r="C15" s="12">
        <v>78516403.950000152</v>
      </c>
      <c r="D15" s="12">
        <v>1962238.8000000003</v>
      </c>
      <c r="E15" s="12">
        <v>524762335.79999971</v>
      </c>
      <c r="F15" s="12">
        <v>605240978.54999983</v>
      </c>
      <c r="G15" s="12">
        <v>0</v>
      </c>
    </row>
    <row r="16" spans="1:7">
      <c r="A16" s="9" t="s">
        <v>20</v>
      </c>
      <c r="B16" s="10">
        <f t="shared" si="3"/>
        <v>150196780.59999999</v>
      </c>
      <c r="C16" s="12">
        <v>143954017.16</v>
      </c>
      <c r="D16" s="12">
        <v>1282860.93</v>
      </c>
      <c r="E16" s="12">
        <v>4959902.51</v>
      </c>
      <c r="F16" s="12">
        <v>150196780.59999999</v>
      </c>
      <c r="G16" s="12">
        <v>0</v>
      </c>
    </row>
    <row r="17" spans="1:7">
      <c r="A17" s="9" t="s">
        <v>15</v>
      </c>
      <c r="B17" s="10">
        <f t="shared" si="3"/>
        <v>956976054.98000002</v>
      </c>
      <c r="C17" s="12">
        <v>2061518759.5899999</v>
      </c>
      <c r="D17" s="12">
        <v>0</v>
      </c>
      <c r="E17" s="12">
        <v>211302277.72</v>
      </c>
      <c r="F17" s="12">
        <v>2272821037.3099999</v>
      </c>
      <c r="G17" s="11">
        <v>1315844982.3299999</v>
      </c>
    </row>
    <row r="18" spans="1:7">
      <c r="A18" s="9" t="s">
        <v>21</v>
      </c>
      <c r="B18" s="10">
        <f t="shared" si="3"/>
        <v>0</v>
      </c>
      <c r="C18" s="12">
        <v>0</v>
      </c>
      <c r="D18" s="12">
        <v>0</v>
      </c>
      <c r="E18" s="12">
        <v>0</v>
      </c>
      <c r="F18" s="12">
        <v>0</v>
      </c>
      <c r="G18" s="12"/>
    </row>
    <row r="19" spans="1:7">
      <c r="A19" s="13" t="s">
        <v>22</v>
      </c>
      <c r="B19" s="14">
        <f>B6-B13</f>
        <v>-46400771.859999657</v>
      </c>
      <c r="C19" s="14">
        <f>C6-C13</f>
        <v>46756304.960000515</v>
      </c>
      <c r="D19" s="14">
        <f t="shared" ref="D19:G19" si="4">D6-D13</f>
        <v>631874.34999999963</v>
      </c>
      <c r="E19" s="14">
        <f t="shared" si="4"/>
        <v>11270411.149999619</v>
      </c>
      <c r="F19" s="14">
        <f t="shared" si="4"/>
        <v>58658590.460000992</v>
      </c>
      <c r="G19" s="14">
        <f t="shared" si="4"/>
        <v>105059362.32000017</v>
      </c>
    </row>
    <row r="20" spans="1:7">
      <c r="A20" s="6" t="s">
        <v>23</v>
      </c>
      <c r="B20" s="6"/>
      <c r="C20" s="6"/>
      <c r="D20" s="6"/>
      <c r="E20" s="6"/>
      <c r="F20" s="6"/>
      <c r="G20" s="6"/>
    </row>
    <row r="21" spans="1:7">
      <c r="A21" s="7" t="s">
        <v>11</v>
      </c>
      <c r="B21" s="8">
        <f>SUM(B22:B23)</f>
        <v>18955788.040000003</v>
      </c>
      <c r="C21" s="8">
        <f>SUM(C22:C23)</f>
        <v>18205002.27</v>
      </c>
      <c r="D21" s="8">
        <f t="shared" ref="D21:G21" si="5">SUM(D22:D23)</f>
        <v>190000</v>
      </c>
      <c r="E21" s="8">
        <f t="shared" si="5"/>
        <v>26253587.77</v>
      </c>
      <c r="F21" s="8">
        <f t="shared" si="5"/>
        <v>44648590.040000007</v>
      </c>
      <c r="G21" s="8">
        <f t="shared" si="5"/>
        <v>25692802</v>
      </c>
    </row>
    <row r="22" spans="1:7">
      <c r="A22" s="9" t="s">
        <v>24</v>
      </c>
      <c r="B22" s="10">
        <f>F22-G22</f>
        <v>1472432.0899999999</v>
      </c>
      <c r="C22" s="11">
        <v>1472432.0899999999</v>
      </c>
      <c r="D22" s="11"/>
      <c r="E22" s="11"/>
      <c r="F22" s="11">
        <v>1472432.0899999999</v>
      </c>
      <c r="G22" s="11">
        <v>0</v>
      </c>
    </row>
    <row r="23" spans="1:7">
      <c r="A23" s="9" t="s">
        <v>25</v>
      </c>
      <c r="B23" s="10">
        <f t="shared" ref="B23" si="6">F23-G23</f>
        <v>17483355.950000003</v>
      </c>
      <c r="C23" s="12">
        <v>16732570.18</v>
      </c>
      <c r="D23" s="12">
        <v>190000</v>
      </c>
      <c r="E23" s="12">
        <v>26253587.77</v>
      </c>
      <c r="F23" s="12">
        <v>43176157.950000003</v>
      </c>
      <c r="G23" s="11">
        <v>25692802</v>
      </c>
    </row>
    <row r="24" spans="1:7">
      <c r="A24" s="9"/>
      <c r="B24" s="12"/>
      <c r="C24" s="12"/>
      <c r="D24" s="12"/>
      <c r="E24" s="12"/>
      <c r="F24" s="12"/>
      <c r="G24" s="12"/>
    </row>
    <row r="25" spans="1:7">
      <c r="A25" s="7" t="s">
        <v>17</v>
      </c>
      <c r="B25" s="8">
        <f>SUM(B26:B27)</f>
        <v>435255976.88000005</v>
      </c>
      <c r="C25" s="8">
        <f>SUM(C26:C27)</f>
        <v>440568140.00000006</v>
      </c>
      <c r="D25" s="8">
        <f t="shared" ref="D25:G25" si="7">SUM(D26:D27)</f>
        <v>232622.96000000002</v>
      </c>
      <c r="E25" s="8">
        <f t="shared" si="7"/>
        <v>20148015.920000006</v>
      </c>
      <c r="F25" s="8">
        <f t="shared" si="7"/>
        <v>460948778.88000005</v>
      </c>
      <c r="G25" s="8">
        <f t="shared" si="7"/>
        <v>25692802</v>
      </c>
    </row>
    <row r="26" spans="1:7">
      <c r="A26" s="9" t="s">
        <v>26</v>
      </c>
      <c r="B26" s="10">
        <f>F26-G26</f>
        <v>133955635.33000004</v>
      </c>
      <c r="C26" s="11">
        <v>113574996.45000005</v>
      </c>
      <c r="D26" s="11">
        <v>232622.96000000002</v>
      </c>
      <c r="E26" s="11">
        <v>20148015.920000006</v>
      </c>
      <c r="F26" s="11">
        <v>133955635.33000004</v>
      </c>
      <c r="G26" s="11">
        <v>0</v>
      </c>
    </row>
    <row r="27" spans="1:7">
      <c r="A27" s="9" t="s">
        <v>25</v>
      </c>
      <c r="B27" s="10">
        <f t="shared" ref="B27" si="8">F27-G27</f>
        <v>301300341.55000001</v>
      </c>
      <c r="C27" s="12">
        <v>326993143.55000001</v>
      </c>
      <c r="D27" s="12">
        <v>0</v>
      </c>
      <c r="E27" s="12">
        <v>0</v>
      </c>
      <c r="F27" s="12">
        <v>326993143.55000001</v>
      </c>
      <c r="G27" s="11">
        <v>25692802</v>
      </c>
    </row>
    <row r="28" spans="1:7">
      <c r="A28" s="13" t="s">
        <v>27</v>
      </c>
      <c r="B28" s="14">
        <f>B21-B25</f>
        <v>-416300188.84000003</v>
      </c>
      <c r="C28" s="14">
        <f>C21-C25</f>
        <v>-422363137.73000008</v>
      </c>
      <c r="D28" s="14">
        <f t="shared" ref="D28:G28" si="9">D21-D25</f>
        <v>-42622.960000000021</v>
      </c>
      <c r="E28" s="14">
        <f t="shared" si="9"/>
        <v>6105571.849999994</v>
      </c>
      <c r="F28" s="14">
        <f t="shared" si="9"/>
        <v>-416300188.84000003</v>
      </c>
      <c r="G28" s="14">
        <f t="shared" si="9"/>
        <v>0</v>
      </c>
    </row>
    <row r="29" spans="1:7">
      <c r="A29" s="15" t="s">
        <v>28</v>
      </c>
      <c r="B29" s="16">
        <f>B19+B28</f>
        <v>-462700960.69999969</v>
      </c>
      <c r="C29" s="16">
        <f>C19+C28</f>
        <v>-375606832.76999956</v>
      </c>
      <c r="D29" s="16">
        <f t="shared" ref="D29:G29" si="10">D19+D28</f>
        <v>589251.38999999966</v>
      </c>
      <c r="E29" s="16">
        <f t="shared" si="10"/>
        <v>17375982.999999613</v>
      </c>
      <c r="F29" s="16">
        <f t="shared" si="10"/>
        <v>-357641598.37999904</v>
      </c>
      <c r="G29" s="16">
        <f t="shared" si="10"/>
        <v>105059362.32000017</v>
      </c>
    </row>
    <row r="30" spans="1:7">
      <c r="A30" s="17" t="s">
        <v>29</v>
      </c>
      <c r="B30" s="18"/>
      <c r="C30" s="18"/>
      <c r="D30" s="18"/>
      <c r="E30" s="18"/>
      <c r="F30" s="18"/>
      <c r="G30" s="18"/>
    </row>
    <row r="31" spans="1:7">
      <c r="A31" s="7" t="s">
        <v>11</v>
      </c>
      <c r="B31" s="8">
        <f>SUM(B32)</f>
        <v>0</v>
      </c>
      <c r="C31" s="8">
        <f>SUM(C32)</f>
        <v>0</v>
      </c>
      <c r="D31" s="8">
        <f t="shared" ref="D31:G31" si="11">SUM(D32)</f>
        <v>0</v>
      </c>
      <c r="E31" s="8">
        <f t="shared" si="11"/>
        <v>0</v>
      </c>
      <c r="F31" s="8">
        <f t="shared" si="11"/>
        <v>0</v>
      </c>
      <c r="G31" s="8">
        <f t="shared" si="11"/>
        <v>0</v>
      </c>
    </row>
    <row r="32" spans="1:7">
      <c r="A32" s="9" t="s">
        <v>30</v>
      </c>
      <c r="B32" s="10">
        <f>F32-G32</f>
        <v>0</v>
      </c>
      <c r="C32" s="19">
        <v>0</v>
      </c>
      <c r="D32" s="19">
        <v>0</v>
      </c>
      <c r="E32" s="19">
        <v>0</v>
      </c>
      <c r="F32" s="19">
        <f>SUM(C32:E32)</f>
        <v>0</v>
      </c>
      <c r="G32" s="19">
        <v>0</v>
      </c>
    </row>
    <row r="33" spans="1:7">
      <c r="A33" s="9"/>
      <c r="B33" s="12"/>
      <c r="C33" s="12"/>
      <c r="D33" s="12"/>
      <c r="E33" s="12"/>
      <c r="F33" s="12"/>
      <c r="G33" s="12"/>
    </row>
    <row r="34" spans="1:7">
      <c r="A34" s="7" t="s">
        <v>17</v>
      </c>
      <c r="B34" s="8">
        <f>SUM(B35)</f>
        <v>40973756.379999995</v>
      </c>
      <c r="C34" s="8">
        <f>SUM(C35)</f>
        <v>146033118.69999999</v>
      </c>
      <c r="D34" s="8">
        <f t="shared" ref="D34" si="12">SUM(D35)</f>
        <v>0</v>
      </c>
      <c r="E34" s="8">
        <f t="shared" ref="E34" si="13">SUM(E35)</f>
        <v>0</v>
      </c>
      <c r="F34" s="8">
        <f t="shared" ref="F34" si="14">SUM(F35)</f>
        <v>146033118.69999999</v>
      </c>
      <c r="G34" s="8">
        <f t="shared" ref="G34" si="15">SUM(G35)</f>
        <v>105059362.31999999</v>
      </c>
    </row>
    <row r="35" spans="1:7">
      <c r="A35" s="9" t="s">
        <v>30</v>
      </c>
      <c r="B35" s="10">
        <f>F35-G35</f>
        <v>40973756.379999995</v>
      </c>
      <c r="C35" s="11">
        <v>146033118.69999999</v>
      </c>
      <c r="D35" s="11"/>
      <c r="E35" s="11"/>
      <c r="F35" s="11">
        <v>146033118.69999999</v>
      </c>
      <c r="G35" s="11">
        <v>105059362.31999999</v>
      </c>
    </row>
    <row r="36" spans="1:7">
      <c r="A36" s="15" t="s">
        <v>31</v>
      </c>
      <c r="B36" s="16">
        <f>B31-B34</f>
        <v>-40973756.379999995</v>
      </c>
      <c r="C36" s="16">
        <f>C31-C34</f>
        <v>-146033118.69999999</v>
      </c>
      <c r="D36" s="16">
        <f t="shared" ref="D36:G36" si="16">D31-D34</f>
        <v>0</v>
      </c>
      <c r="E36" s="16">
        <f t="shared" si="16"/>
        <v>0</v>
      </c>
      <c r="F36" s="16">
        <f t="shared" si="16"/>
        <v>-146033118.69999999</v>
      </c>
      <c r="G36" s="16">
        <f t="shared" si="16"/>
        <v>-105059362.31999999</v>
      </c>
    </row>
    <row r="37" spans="1:7">
      <c r="A37" s="17" t="s">
        <v>32</v>
      </c>
      <c r="B37" s="18"/>
      <c r="C37" s="18"/>
      <c r="D37" s="18"/>
      <c r="E37" s="18"/>
      <c r="F37" s="18"/>
      <c r="G37" s="18"/>
    </row>
    <row r="38" spans="1:7">
      <c r="A38" s="7" t="s">
        <v>11</v>
      </c>
      <c r="B38" s="8">
        <f>SUM(B39)</f>
        <v>1175992052.9300001</v>
      </c>
      <c r="C38" s="8">
        <f>SUM(C39)</f>
        <v>1175992052.9300001</v>
      </c>
      <c r="D38" s="8">
        <f t="shared" ref="D38" si="17">SUM(D39)</f>
        <v>0</v>
      </c>
      <c r="E38" s="8">
        <f t="shared" ref="E38" si="18">SUM(E39)</f>
        <v>0</v>
      </c>
      <c r="F38" s="8">
        <f t="shared" ref="F38:G38" si="19">SUM(F39)</f>
        <v>1175992052.9300001</v>
      </c>
      <c r="G38" s="8">
        <f t="shared" si="19"/>
        <v>0</v>
      </c>
    </row>
    <row r="39" spans="1:7">
      <c r="A39" s="9" t="s">
        <v>33</v>
      </c>
      <c r="B39" s="10">
        <f>F39-G39</f>
        <v>1175992052.9300001</v>
      </c>
      <c r="C39" s="11">
        <v>1175992052.9300001</v>
      </c>
      <c r="D39" s="11">
        <v>0</v>
      </c>
      <c r="E39" s="11">
        <v>0</v>
      </c>
      <c r="F39" s="11">
        <v>1175992052.9300001</v>
      </c>
      <c r="G39" s="11">
        <v>0</v>
      </c>
    </row>
    <row r="40" spans="1:7">
      <c r="A40" s="9"/>
      <c r="B40" s="12"/>
      <c r="C40" s="11"/>
      <c r="D40" s="11"/>
      <c r="E40" s="11"/>
      <c r="F40" s="11"/>
      <c r="G40" s="11"/>
    </row>
    <row r="41" spans="1:7">
      <c r="A41" s="7" t="s">
        <v>17</v>
      </c>
      <c r="B41" s="8">
        <f>SUM(B42)</f>
        <v>504133682.92000002</v>
      </c>
      <c r="C41" s="8">
        <f>SUM(C42)</f>
        <v>501761259.06</v>
      </c>
      <c r="D41" s="8">
        <f t="shared" ref="D41" si="20">SUM(D42)</f>
        <v>0</v>
      </c>
      <c r="E41" s="8">
        <f t="shared" ref="E41" si="21">SUM(E42)</f>
        <v>2372423.86</v>
      </c>
      <c r="F41" s="8">
        <f t="shared" ref="F41" si="22">SUM(F42)</f>
        <v>504133682.92000002</v>
      </c>
      <c r="G41" s="8">
        <f t="shared" ref="G41" si="23">SUM(G42)</f>
        <v>0</v>
      </c>
    </row>
    <row r="42" spans="1:7">
      <c r="A42" s="9" t="s">
        <v>33</v>
      </c>
      <c r="B42" s="10">
        <f>F42-G42</f>
        <v>504133682.92000002</v>
      </c>
      <c r="C42" s="11">
        <v>501761259.06</v>
      </c>
      <c r="D42" s="11">
        <v>0</v>
      </c>
      <c r="E42" s="11">
        <v>2372423.86</v>
      </c>
      <c r="F42" s="11">
        <v>504133682.92000002</v>
      </c>
      <c r="G42" s="11"/>
    </row>
    <row r="43" spans="1:7" ht="12.75" thickBot="1">
      <c r="A43" s="15" t="s">
        <v>34</v>
      </c>
      <c r="B43" s="16">
        <f>B38-B41</f>
        <v>671858370.00999999</v>
      </c>
      <c r="C43" s="16">
        <f>C38-C41</f>
        <v>674230793.87000012</v>
      </c>
      <c r="D43" s="16">
        <f t="shared" ref="D43:G43" si="24">D38-D41</f>
        <v>0</v>
      </c>
      <c r="E43" s="16">
        <f t="shared" si="24"/>
        <v>-2372423.86</v>
      </c>
      <c r="F43" s="16">
        <f t="shared" si="24"/>
        <v>671858370.00999999</v>
      </c>
      <c r="G43" s="16">
        <f t="shared" si="24"/>
        <v>0</v>
      </c>
    </row>
    <row r="44" spans="1:7" ht="12.75" thickTop="1">
      <c r="A44" s="20" t="s">
        <v>35</v>
      </c>
      <c r="B44" s="21">
        <f>B29+B36+B43</f>
        <v>168183652.93000031</v>
      </c>
      <c r="C44" s="21">
        <f>C29+C36+C43</f>
        <v>152590842.40000057</v>
      </c>
      <c r="D44" s="21">
        <f t="shared" ref="D44:F44" si="25">D29+D36+D43</f>
        <v>589251.38999999966</v>
      </c>
      <c r="E44" s="21">
        <f t="shared" si="25"/>
        <v>15003559.139999613</v>
      </c>
      <c r="F44" s="21">
        <f t="shared" si="25"/>
        <v>168183652.93000096</v>
      </c>
      <c r="G44" s="21">
        <f>G29+G36+G43</f>
        <v>1.7881393432617188E-7</v>
      </c>
    </row>
    <row r="46" spans="1:7">
      <c r="A46" s="17" t="s">
        <v>36</v>
      </c>
      <c r="B46" s="17"/>
      <c r="C46" s="18"/>
      <c r="D46" s="18"/>
      <c r="E46" s="18"/>
      <c r="F46" s="18"/>
      <c r="G46" s="18"/>
    </row>
    <row r="47" spans="1:7">
      <c r="A47" s="9" t="s">
        <v>37</v>
      </c>
      <c r="B47" s="11">
        <v>-33395211.919999994</v>
      </c>
      <c r="C47" s="11"/>
      <c r="D47" s="11"/>
      <c r="E47" s="11"/>
      <c r="F47" s="11"/>
      <c r="G47" s="11"/>
    </row>
    <row r="48" spans="1:7">
      <c r="A48" s="9" t="s">
        <v>38</v>
      </c>
      <c r="B48" s="11">
        <v>12683126.710000001</v>
      </c>
      <c r="C48" s="11"/>
      <c r="D48" s="11"/>
      <c r="E48" s="11"/>
      <c r="F48" s="11"/>
      <c r="G48" s="11"/>
    </row>
    <row r="49" spans="1:7">
      <c r="A49" s="9" t="s">
        <v>39</v>
      </c>
      <c r="B49" s="11">
        <v>47694880</v>
      </c>
      <c r="C49" s="11"/>
      <c r="D49" s="11"/>
      <c r="E49" s="11"/>
      <c r="F49" s="11"/>
      <c r="G49" s="11"/>
    </row>
    <row r="50" spans="1:7">
      <c r="A50" s="9" t="s">
        <v>40</v>
      </c>
      <c r="B50" s="11"/>
      <c r="C50" s="11"/>
      <c r="D50" s="11"/>
      <c r="E50" s="11"/>
      <c r="F50" s="11"/>
      <c r="G50" s="11"/>
    </row>
    <row r="51" spans="1:7">
      <c r="A51" s="9" t="s">
        <v>56</v>
      </c>
      <c r="B51" s="11">
        <v>-121000000</v>
      </c>
      <c r="C51" s="11"/>
      <c r="D51" s="11"/>
      <c r="E51" s="11"/>
      <c r="F51" s="11"/>
      <c r="G51" s="11"/>
    </row>
    <row r="52" spans="1:7">
      <c r="A52" s="9" t="s">
        <v>41</v>
      </c>
      <c r="B52" s="11">
        <v>-20000000</v>
      </c>
      <c r="C52" s="11"/>
      <c r="D52" s="11"/>
      <c r="E52" s="11"/>
      <c r="F52" s="11"/>
      <c r="G52" s="11"/>
    </row>
    <row r="53" spans="1:7">
      <c r="A53" s="9" t="s">
        <v>42</v>
      </c>
      <c r="B53" s="11"/>
      <c r="C53" s="11"/>
      <c r="D53" s="11"/>
      <c r="E53" s="11"/>
      <c r="F53" s="11"/>
      <c r="G53" s="11"/>
    </row>
    <row r="54" spans="1:7">
      <c r="A54" s="9" t="s">
        <v>43</v>
      </c>
      <c r="B54" s="11"/>
      <c r="C54" s="11"/>
      <c r="D54" s="11"/>
      <c r="E54" s="11"/>
      <c r="F54" s="11"/>
      <c r="G54" s="11"/>
    </row>
    <row r="55" spans="1:7">
      <c r="A55" s="9" t="s">
        <v>44</v>
      </c>
      <c r="B55" s="11">
        <v>-4102000</v>
      </c>
      <c r="C55" s="11"/>
      <c r="D55" s="11"/>
      <c r="E55" s="11"/>
      <c r="F55" s="11"/>
      <c r="G55" s="11"/>
    </row>
    <row r="56" spans="1:7">
      <c r="A56" s="9" t="s">
        <v>57</v>
      </c>
      <c r="B56" s="11">
        <v>6780220</v>
      </c>
      <c r="C56" s="11"/>
      <c r="D56" s="11"/>
      <c r="E56" s="11"/>
      <c r="F56" s="11"/>
      <c r="G56" s="11"/>
    </row>
    <row r="57" spans="1:7">
      <c r="A57" s="9" t="s">
        <v>45</v>
      </c>
      <c r="B57" s="11"/>
      <c r="C57" s="11"/>
      <c r="D57" s="11"/>
      <c r="E57" s="11"/>
      <c r="F57" s="11"/>
      <c r="G57" s="11"/>
    </row>
    <row r="58" spans="1:7">
      <c r="A58" s="9" t="s">
        <v>46</v>
      </c>
      <c r="B58" s="11"/>
      <c r="C58" s="11"/>
      <c r="D58" s="11"/>
      <c r="E58" s="11"/>
      <c r="F58" s="11"/>
      <c r="G58" s="11"/>
    </row>
    <row r="59" spans="1:7">
      <c r="A59" s="9" t="s">
        <v>47</v>
      </c>
      <c r="B59" s="11">
        <v>-3337390</v>
      </c>
      <c r="C59" s="11"/>
      <c r="D59" s="11"/>
      <c r="E59" s="11"/>
      <c r="F59" s="11"/>
      <c r="G59" s="11"/>
    </row>
    <row r="60" spans="1:7">
      <c r="A60" s="9" t="s">
        <v>48</v>
      </c>
      <c r="B60" s="11">
        <v>10698960</v>
      </c>
      <c r="C60" s="11"/>
      <c r="D60" s="11"/>
      <c r="E60" s="11"/>
      <c r="F60" s="11"/>
      <c r="G60" s="11"/>
    </row>
    <row r="61" spans="1:7">
      <c r="A61" s="9" t="s">
        <v>49</v>
      </c>
      <c r="B61" s="11">
        <v>91000000</v>
      </c>
      <c r="C61" s="11"/>
      <c r="D61" s="11"/>
      <c r="E61" s="11"/>
      <c r="F61" s="11"/>
      <c r="G61" s="11"/>
    </row>
    <row r="62" spans="1:7">
      <c r="A62" s="22" t="s">
        <v>50</v>
      </c>
      <c r="B62" s="23">
        <v>-469450</v>
      </c>
      <c r="C62" s="23"/>
      <c r="D62" s="24"/>
      <c r="E62" s="24"/>
      <c r="F62" s="23"/>
      <c r="G62" s="23"/>
    </row>
    <row r="63" spans="1:7">
      <c r="A63" s="25" t="s">
        <v>51</v>
      </c>
      <c r="B63" s="26">
        <f>SUM(B47:B62)</f>
        <v>-13446865.209999993</v>
      </c>
      <c r="C63" s="26"/>
      <c r="D63" s="26"/>
      <c r="E63" s="26"/>
      <c r="F63" s="26"/>
      <c r="G63" s="26"/>
    </row>
    <row r="64" spans="1:7">
      <c r="A64" s="25" t="s">
        <v>52</v>
      </c>
      <c r="B64" s="26">
        <f>B29+B63</f>
        <v>-476147825.90999967</v>
      </c>
      <c r="C64" s="26"/>
      <c r="D64" s="26"/>
      <c r="E64" s="26"/>
      <c r="F64" s="26"/>
      <c r="G64" s="26"/>
    </row>
    <row r="65" spans="1:7">
      <c r="A65" s="25" t="s">
        <v>53</v>
      </c>
      <c r="B65" s="27">
        <f>B64/(B66*1000)</f>
        <v>-1.7374786138495281E-2</v>
      </c>
      <c r="C65" s="27"/>
      <c r="D65" s="27"/>
      <c r="E65" s="27"/>
      <c r="F65" s="27"/>
      <c r="G65" s="27"/>
    </row>
    <row r="66" spans="1:7">
      <c r="A66" s="25" t="s">
        <v>54</v>
      </c>
      <c r="B66" s="26">
        <v>27404528.73</v>
      </c>
      <c r="C66" s="26"/>
      <c r="D66" s="26"/>
      <c r="E66" s="26"/>
      <c r="F66" s="26"/>
      <c r="G66" s="26"/>
    </row>
  </sheetData>
  <mergeCells count="3">
    <mergeCell ref="A1:G1"/>
    <mergeCell ref="A2:B2"/>
    <mergeCell ref="C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Principals magnituts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2016-07-27T09:01:22Z</dcterms:created>
  <dcterms:modified xsi:type="dcterms:W3CDTF">2017-02-03T12:39:22Z</dcterms:modified>
</cp:coreProperties>
</file>