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structura finançament" sheetId="1" r:id="rId1"/>
    <sheet name="Detall i ajusts F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5" i="1"/>
  <c r="F55"/>
  <c r="G57"/>
  <c r="E64"/>
  <c r="G64" s="1"/>
  <c r="E61"/>
  <c r="G61" s="1"/>
  <c r="I61" s="1"/>
  <c r="E60"/>
  <c r="G60" s="1"/>
  <c r="I60" s="1"/>
  <c r="E59"/>
  <c r="G59" s="1"/>
  <c r="I59" s="1"/>
  <c r="E58"/>
  <c r="G58" s="1"/>
  <c r="I58" s="1"/>
  <c r="E56"/>
  <c r="E55" s="1"/>
  <c r="E53"/>
  <c r="G53" s="1"/>
  <c r="I53" s="1"/>
  <c r="E52"/>
  <c r="G52" s="1"/>
  <c r="I52" s="1"/>
  <c r="E51"/>
  <c r="G51" s="1"/>
  <c r="I51" s="1"/>
  <c r="E50"/>
  <c r="G50" s="1"/>
  <c r="I50" s="1"/>
  <c r="E49"/>
  <c r="G49" s="1"/>
  <c r="I49" s="1"/>
  <c r="E48"/>
  <c r="G48" s="1"/>
  <c r="I48" s="1"/>
  <c r="E47"/>
  <c r="G47" s="1"/>
  <c r="I47" s="1"/>
  <c r="E46"/>
  <c r="G46" s="1"/>
  <c r="I46" s="1"/>
  <c r="E45"/>
  <c r="G45" s="1"/>
  <c r="I45" s="1"/>
  <c r="E44"/>
  <c r="G44" s="1"/>
  <c r="I44" s="1"/>
  <c r="E43"/>
  <c r="G43" s="1"/>
  <c r="I43" s="1"/>
  <c r="E42"/>
  <c r="G42" s="1"/>
  <c r="I42" s="1"/>
  <c r="E41"/>
  <c r="G41" s="1"/>
  <c r="I41" s="1"/>
  <c r="E40"/>
  <c r="G40" s="1"/>
  <c r="E37"/>
  <c r="G37" s="1"/>
  <c r="I37" s="1"/>
  <c r="E36"/>
  <c r="G36" s="1"/>
  <c r="I36" s="1"/>
  <c r="E35"/>
  <c r="G35" s="1"/>
  <c r="E32"/>
  <c r="G32" s="1"/>
  <c r="I32" s="1"/>
  <c r="E31"/>
  <c r="G31" s="1"/>
  <c r="I31" s="1"/>
  <c r="E30"/>
  <c r="G30" s="1"/>
  <c r="I30" s="1"/>
  <c r="E29"/>
  <c r="G29" s="1"/>
  <c r="I29" s="1"/>
  <c r="E28"/>
  <c r="G28" s="1"/>
  <c r="I28" s="1"/>
  <c r="E27"/>
  <c r="G27" s="1"/>
  <c r="I27" s="1"/>
  <c r="E26"/>
  <c r="G26" s="1"/>
  <c r="I26" s="1"/>
  <c r="E25"/>
  <c r="G25" s="1"/>
  <c r="I25" s="1"/>
  <c r="E24"/>
  <c r="G24" s="1"/>
  <c r="E20"/>
  <c r="G20" s="1"/>
  <c r="I20" s="1"/>
  <c r="E19"/>
  <c r="G19" s="1"/>
  <c r="I19" s="1"/>
  <c r="E18"/>
  <c r="G18" s="1"/>
  <c r="I18" s="1"/>
  <c r="E17"/>
  <c r="G17" s="1"/>
  <c r="I17" s="1"/>
  <c r="E16"/>
  <c r="G16" s="1"/>
  <c r="E13"/>
  <c r="G13" s="1"/>
  <c r="E10"/>
  <c r="G10" s="1"/>
  <c r="I10" s="1"/>
  <c r="E9"/>
  <c r="G9" s="1"/>
  <c r="I9" s="1"/>
  <c r="E8"/>
  <c r="G8" s="1"/>
  <c r="I8" s="1"/>
  <c r="E7"/>
  <c r="G7" s="1"/>
  <c r="I7" s="1"/>
  <c r="E6"/>
  <c r="G6" s="1"/>
  <c r="I6" s="1"/>
  <c r="E5"/>
  <c r="G5" s="1"/>
  <c r="C63"/>
  <c r="D63"/>
  <c r="E63"/>
  <c r="F63"/>
  <c r="H63"/>
  <c r="B63"/>
  <c r="C55"/>
  <c r="H55"/>
  <c r="B55"/>
  <c r="C39"/>
  <c r="D39"/>
  <c r="E39"/>
  <c r="F39"/>
  <c r="H39"/>
  <c r="B39"/>
  <c r="C34"/>
  <c r="D34"/>
  <c r="E34"/>
  <c r="F34"/>
  <c r="H34"/>
  <c r="B34"/>
  <c r="C23"/>
  <c r="D23"/>
  <c r="E23"/>
  <c r="F23"/>
  <c r="H23"/>
  <c r="B23"/>
  <c r="B22" s="1"/>
  <c r="C22"/>
  <c r="D22"/>
  <c r="E22"/>
  <c r="F22"/>
  <c r="H22"/>
  <c r="C15"/>
  <c r="D15"/>
  <c r="E15"/>
  <c r="F15"/>
  <c r="H15"/>
  <c r="C12"/>
  <c r="D12"/>
  <c r="E12"/>
  <c r="F12"/>
  <c r="H12"/>
  <c r="C4"/>
  <c r="C66" s="1"/>
  <c r="D4"/>
  <c r="E4"/>
  <c r="E66" s="1"/>
  <c r="F4"/>
  <c r="F66" s="1"/>
  <c r="H4"/>
  <c r="B15"/>
  <c r="B12"/>
  <c r="B4"/>
  <c r="D55" i="2"/>
  <c r="F55" s="1"/>
  <c r="D54"/>
  <c r="F54" s="1"/>
  <c r="D53"/>
  <c r="C53"/>
  <c r="B53"/>
  <c r="C73"/>
  <c r="E73"/>
  <c r="B73"/>
  <c r="D74"/>
  <c r="F74" s="1"/>
  <c r="F73" s="1"/>
  <c r="D51"/>
  <c r="F51" s="1"/>
  <c r="E49"/>
  <c r="C49"/>
  <c r="B49"/>
  <c r="C45"/>
  <c r="E45"/>
  <c r="B45"/>
  <c r="D47"/>
  <c r="F47" s="1"/>
  <c r="D66" i="1" l="1"/>
  <c r="I13"/>
  <c r="I12" s="1"/>
  <c r="G12"/>
  <c r="I24"/>
  <c r="I23" s="1"/>
  <c r="G23"/>
  <c r="I40"/>
  <c r="I39" s="1"/>
  <c r="G39"/>
  <c r="G4"/>
  <c r="I5"/>
  <c r="I4" s="1"/>
  <c r="I16"/>
  <c r="I15" s="1"/>
  <c r="G15"/>
  <c r="I35"/>
  <c r="I34" s="1"/>
  <c r="G34"/>
  <c r="I64"/>
  <c r="I63" s="1"/>
  <c r="G63"/>
  <c r="B66"/>
  <c r="H66"/>
  <c r="G56"/>
  <c r="I57"/>
  <c r="D73" i="2"/>
  <c r="I22" i="1" l="1"/>
  <c r="G55"/>
  <c r="I56"/>
  <c r="I55" s="1"/>
  <c r="G22"/>
  <c r="G66" s="1"/>
  <c r="D71" i="2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1"/>
  <c r="F61" s="1"/>
  <c r="D60"/>
  <c r="F60" s="1"/>
  <c r="D59"/>
  <c r="F59" s="1"/>
  <c r="D58"/>
  <c r="F58" s="1"/>
  <c r="E57"/>
  <c r="E44" s="1"/>
  <c r="E76" s="1"/>
  <c r="C57"/>
  <c r="C44" s="1"/>
  <c r="B57"/>
  <c r="B44" s="1"/>
  <c r="D50"/>
  <c r="D46"/>
  <c r="D42"/>
  <c r="F42" s="1"/>
  <c r="D41"/>
  <c r="F41" s="1"/>
  <c r="F40" s="1"/>
  <c r="E40"/>
  <c r="C40"/>
  <c r="B40"/>
  <c r="D38"/>
  <c r="F38" s="1"/>
  <c r="D37"/>
  <c r="F37" s="1"/>
  <c r="F36" s="1"/>
  <c r="E36"/>
  <c r="D36"/>
  <c r="C36"/>
  <c r="B36"/>
  <c r="D34"/>
  <c r="F34" s="1"/>
  <c r="D33"/>
  <c r="F33" s="1"/>
  <c r="F32" s="1"/>
  <c r="E32"/>
  <c r="C32"/>
  <c r="B32"/>
  <c r="D30"/>
  <c r="F30" s="1"/>
  <c r="D29"/>
  <c r="F29" s="1"/>
  <c r="E28"/>
  <c r="D28"/>
  <c r="C28"/>
  <c r="B28"/>
  <c r="D26"/>
  <c r="F26" s="1"/>
  <c r="D25"/>
  <c r="F25" s="1"/>
  <c r="E24"/>
  <c r="D24"/>
  <c r="C24"/>
  <c r="B24"/>
  <c r="D22"/>
  <c r="F22" s="1"/>
  <c r="D21"/>
  <c r="F21" s="1"/>
  <c r="E20"/>
  <c r="D20"/>
  <c r="C20"/>
  <c r="B20"/>
  <c r="E19"/>
  <c r="B19"/>
  <c r="D17"/>
  <c r="F17" s="1"/>
  <c r="D16"/>
  <c r="F16" s="1"/>
  <c r="D15"/>
  <c r="F15" s="1"/>
  <c r="D14"/>
  <c r="F14" s="1"/>
  <c r="D13"/>
  <c r="F13" s="1"/>
  <c r="E12"/>
  <c r="D12"/>
  <c r="C12"/>
  <c r="B12"/>
  <c r="D10"/>
  <c r="F10" s="1"/>
  <c r="D9"/>
  <c r="F9" s="1"/>
  <c r="F8" s="1"/>
  <c r="E8"/>
  <c r="D8"/>
  <c r="C8"/>
  <c r="B8"/>
  <c r="D6"/>
  <c r="D5"/>
  <c r="F5" s="1"/>
  <c r="E4"/>
  <c r="C4"/>
  <c r="B4"/>
  <c r="I66" i="1" l="1"/>
  <c r="F57" i="2"/>
  <c r="C19"/>
  <c r="C76" s="1"/>
  <c r="F12"/>
  <c r="D4"/>
  <c r="F46"/>
  <c r="D45"/>
  <c r="F50"/>
  <c r="F49" s="1"/>
  <c r="D49"/>
  <c r="B76"/>
  <c r="F20"/>
  <c r="F24"/>
  <c r="F28"/>
  <c r="F6"/>
  <c r="F4" s="1"/>
  <c r="D32"/>
  <c r="D40"/>
  <c r="D57"/>
  <c r="D44" l="1"/>
  <c r="D19"/>
  <c r="F45"/>
  <c r="F44" s="1"/>
  <c r="F19"/>
  <c r="F76" l="1"/>
  <c r="D76"/>
</calcChain>
</file>

<file path=xl/sharedStrings.xml><?xml version="1.0" encoding="utf-8"?>
<sst xmlns="http://schemas.openxmlformats.org/spreadsheetml/2006/main" count="135" uniqueCount="112">
  <si>
    <t>SUBSECTORS, TRANSFERÈNCIES INTERNES, HOMOGENEITZACIONS I PRESSUPOST CONSOLIDAT/HOMOGENEITZAT</t>
  </si>
  <si>
    <t>Capítol/article/concepte/subconcepte</t>
  </si>
  <si>
    <t>AGIB</t>
  </si>
  <si>
    <t>ATIB</t>
  </si>
  <si>
    <t>SSIB</t>
  </si>
  <si>
    <t>Total general</t>
  </si>
  <si>
    <t>TT.II.</t>
  </si>
  <si>
    <t>Consolidat</t>
  </si>
  <si>
    <t>Ajusts hom.</t>
  </si>
  <si>
    <t>Homogeneitzat</t>
  </si>
  <si>
    <t>1.- Rendiment dels tributs cedits</t>
  </si>
  <si>
    <t>Impost general sobre successions i donacions</t>
  </si>
  <si>
    <t>Impost extraordinari sobre el patrimoni de les persones físiques</t>
  </si>
  <si>
    <t>Impost sobre transmissions "inter-vius"</t>
  </si>
  <si>
    <t>Impost sobre actes jurídics documentats</t>
  </si>
  <si>
    <t>Sobre determinats mitjans de transport</t>
  </si>
  <si>
    <t>Sobre la venda minorista de determinats hidrocarburs</t>
  </si>
  <si>
    <t>2.- Rendiment dels tributs pròpis</t>
  </si>
  <si>
    <t>Cànon de sanejament d'aigües</t>
  </si>
  <si>
    <t>3.- Taxes i ingressos pròpis/afectes als serveis transferits i altres ingressos</t>
  </si>
  <si>
    <t>Taxes de joc</t>
  </si>
  <si>
    <t>Altres taxes</t>
  </si>
  <si>
    <t>Prestació de serveis i venda de béns</t>
  </si>
  <si>
    <t>Altres ingressos</t>
  </si>
  <si>
    <t>Ingressos patrimonials i alienació d'inversions</t>
  </si>
  <si>
    <t>4.- Finançament autonòmic</t>
  </si>
  <si>
    <t>Bestretes a compta de l'exercici n</t>
  </si>
  <si>
    <t>Tarifa autonòmica de l'IRPF</t>
  </si>
  <si>
    <t>Fons complementaris/addicionals</t>
  </si>
  <si>
    <t>Liquidació de l'exercici (n-2)</t>
  </si>
  <si>
    <t>Fons de garantia</t>
  </si>
  <si>
    <t>Fons de suficiència</t>
  </si>
  <si>
    <t>Fondo de competitividad</t>
  </si>
  <si>
    <t>Cancel·lació BAC 2009</t>
  </si>
  <si>
    <t>Compensació pagaments iP 2009</t>
  </si>
  <si>
    <t>5.- Aportacions alíenes</t>
  </si>
  <si>
    <t>De l'Estat</t>
  </si>
  <si>
    <t>De comunitats autònomes</t>
  </si>
  <si>
    <t>De corporacions locals</t>
  </si>
  <si>
    <t>D'empreses privades</t>
  </si>
  <si>
    <t>De families i institucions dense finalitat de lucre</t>
  </si>
  <si>
    <t>De l'exterior</t>
  </si>
  <si>
    <t>6.- Finançament aliè (deute/préstecs)</t>
  </si>
  <si>
    <t>Préstecs rebuts en moneda nacional</t>
  </si>
  <si>
    <t>TOTAL</t>
  </si>
  <si>
    <t>DRN ajustats</t>
  </si>
  <si>
    <t>10000.- TA IRPF</t>
  </si>
  <si>
    <t>TA IRPF BAC 98%</t>
  </si>
  <si>
    <t>IVA BAC 98%</t>
  </si>
  <si>
    <t>22001.- IE Cervesa</t>
  </si>
  <si>
    <t>IE cervesa BAC 98%</t>
  </si>
  <si>
    <t>22003.- IE alcohol/begudes derivades</t>
  </si>
  <si>
    <t>IE alcohol/begudes derivades BAC 98%</t>
  </si>
  <si>
    <t>22004.- IE labors del tabac</t>
  </si>
  <si>
    <t>IE labors del tabac BAC 98%</t>
  </si>
  <si>
    <t>22005.- IE hidrocarburs</t>
  </si>
  <si>
    <t>IE hidrocarburs BAC 98%</t>
  </si>
  <si>
    <t>22007.- IE productes intermedis</t>
  </si>
  <si>
    <t>IE productes intermedis BAC 98%</t>
  </si>
  <si>
    <t>22009.- IE electricitat</t>
  </si>
  <si>
    <t>IE electricitat BAC 98%</t>
  </si>
  <si>
    <t>Liquidació (n-2)</t>
  </si>
  <si>
    <t>Total finançament autonòmic</t>
  </si>
  <si>
    <t>Cancel·lació BAC 2010</t>
  </si>
  <si>
    <t>Cancel·lació BAC no incluidos en art. 115.1. a) LPGE 2012</t>
  </si>
  <si>
    <t>Cancel·lació BAC resto a l'ampara DT 2ª Llei 22/2009</t>
  </si>
  <si>
    <t>Compensació pagaments iP</t>
  </si>
  <si>
    <t>11100.- Impost patrimoni</t>
  </si>
  <si>
    <t>Impost patrimoni</t>
  </si>
  <si>
    <t>Compensació pagaments IP</t>
  </si>
  <si>
    <t>Ajusts interns</t>
  </si>
  <si>
    <t>IE sobre la cervesa</t>
  </si>
  <si>
    <t>IE sobre l'alcohol i begudes derivades</t>
  </si>
  <si>
    <t>IE sobre les labors del tabac</t>
  </si>
  <si>
    <t>IE sobre els hidrocarburs</t>
  </si>
  <si>
    <t>IE sobre productes intermedis</t>
  </si>
  <si>
    <t>IE sobre l'electricitat</t>
  </si>
  <si>
    <t>IVA</t>
  </si>
  <si>
    <t>IVA, reintegrament 1/60 liquidacions negatives 2008/09</t>
  </si>
  <si>
    <t>IVA, ajornament 60/120 mensualitats reintegrament liquidacions negatives 2008/09</t>
  </si>
  <si>
    <t>TA IRPF</t>
  </si>
  <si>
    <t xml:space="preserve">IVA </t>
  </si>
  <si>
    <t>IE cervesa</t>
  </si>
  <si>
    <t>IE alcohol/begur¡des derivades</t>
  </si>
  <si>
    <t>IE hidrocarburs</t>
  </si>
  <si>
    <t>IE productes intermedis</t>
  </si>
  <si>
    <t>IE electricitat</t>
  </si>
  <si>
    <t>PG 2012. ESTRUCTURA ECONÒMICA</t>
  </si>
  <si>
    <t>FINANÇAMENT AUTONÒMIC</t>
  </si>
  <si>
    <t>DETALL I AJUSTS</t>
  </si>
  <si>
    <t>Concepte</t>
  </si>
  <si>
    <t>DRN</t>
  </si>
  <si>
    <t>Homogeneit.</t>
  </si>
  <si>
    <t>21000.- Impost sobre el valor afegit</t>
  </si>
  <si>
    <t>Reintegrament 1/60 liquidació negativa 2008 no compensada</t>
  </si>
  <si>
    <t>220.__.- Imposts especials cedits</t>
  </si>
  <si>
    <t>IE labors del tabac</t>
  </si>
  <si>
    <t>Fondo de competitivitat</t>
  </si>
  <si>
    <t>PP.GG. CAIB 2012. PRESSUPOST CONSOLIDAT</t>
  </si>
  <si>
    <t>PP.GG. CAIB 2012. SECTOR PÚBLIC ADMINISTRATIU. DRETS RECONEGUTS NETS</t>
  </si>
  <si>
    <t>400.- De l'administració general</t>
  </si>
  <si>
    <t>Liquidació fons de garantia (n-2)</t>
  </si>
  <si>
    <t>Liquidació fons de suficiència (n-2)</t>
  </si>
  <si>
    <t>400.__.- Altres</t>
  </si>
  <si>
    <t>400.01.- Fons de garantia (inexistent com a subconcepte al 2012)</t>
  </si>
  <si>
    <t>400.02.- Fons de suficiència (inexistent com a subconcepte al 2012)</t>
  </si>
  <si>
    <t>40009.- Liquidació (n-2) (inexistent com a subconcepte al 2012)</t>
  </si>
  <si>
    <t>40003.- Fons de convergència</t>
  </si>
  <si>
    <t>Liquidació fons de competitivitat (n-2)</t>
  </si>
  <si>
    <t>Liquidació fons de cooperació (n-2)</t>
  </si>
  <si>
    <t>Ajornament 60/120 mensualitats reintegrament liquidacions negatives 2008/09</t>
  </si>
  <si>
    <t>IVA reintegrament ajornament 60/120 mensualitats devolució liquidacions negatives 2008/09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</si>
</sst>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4" fontId="2" fillId="4" borderId="5" xfId="0" applyNumberFormat="1" applyFont="1" applyFill="1" applyBorder="1"/>
    <xf numFmtId="0" fontId="3" fillId="0" borderId="6" xfId="0" applyFont="1" applyBorder="1" applyAlignment="1">
      <alignment horizontal="left" indent="1"/>
    </xf>
    <xf numFmtId="4" fontId="3" fillId="0" borderId="6" xfId="0" applyNumberFormat="1" applyFont="1" applyBorder="1"/>
    <xf numFmtId="0" fontId="3" fillId="5" borderId="7" xfId="0" applyFont="1" applyFill="1" applyBorder="1" applyAlignment="1">
      <alignment horizontal="left" indent="1"/>
    </xf>
    <xf numFmtId="4" fontId="3" fillId="5" borderId="7" xfId="0" applyNumberFormat="1" applyFont="1" applyFill="1" applyBorder="1"/>
    <xf numFmtId="0" fontId="3" fillId="0" borderId="6" xfId="0" applyFont="1" applyBorder="1" applyAlignment="1">
      <alignment horizontal="left" indent="2"/>
    </xf>
    <xf numFmtId="4" fontId="3" fillId="0" borderId="0" xfId="0" applyNumberFormat="1" applyFont="1"/>
    <xf numFmtId="0" fontId="3" fillId="0" borderId="0" xfId="0" applyFont="1" applyBorder="1" applyAlignment="1">
      <alignment horizontal="left" indent="1"/>
    </xf>
    <xf numFmtId="4" fontId="3" fillId="0" borderId="0" xfId="0" applyNumberFormat="1" applyFont="1" applyBorder="1"/>
    <xf numFmtId="0" fontId="4" fillId="0" borderId="8" xfId="0" applyFont="1" applyBorder="1" applyAlignment="1">
      <alignment horizontal="left"/>
    </xf>
    <xf numFmtId="4" fontId="4" fillId="0" borderId="8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4" fontId="4" fillId="0" borderId="0" xfId="0" applyNumberFormat="1" applyFont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4" fontId="4" fillId="0" borderId="6" xfId="0" applyNumberFormat="1" applyFont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4" fontId="2" fillId="4" borderId="6" xfId="0" applyNumberFormat="1" applyFont="1" applyFill="1" applyBorder="1"/>
    <xf numFmtId="4" fontId="3" fillId="0" borderId="6" xfId="0" applyNumberFormat="1" applyFont="1" applyBorder="1" applyAlignment="1">
      <alignment horizontal="left" indent="1"/>
    </xf>
    <xf numFmtId="4" fontId="3" fillId="0" borderId="0" xfId="0" applyNumberFormat="1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showZeros="0" tabSelected="1" zoomScale="90" zoomScaleNormal="90" workbookViewId="0">
      <selection sqref="A1:I1"/>
    </sheetView>
  </sheetViews>
  <sheetFormatPr baseColWidth="10" defaultRowHeight="12.75"/>
  <cols>
    <col min="1" max="1" width="50.7109375" style="15" customWidth="1"/>
    <col min="2" max="4" width="14.7109375" style="15" customWidth="1"/>
    <col min="5" max="5" width="14.7109375" style="15" hidden="1" customWidth="1"/>
    <col min="6" max="9" width="14.7109375" style="15" customWidth="1"/>
    <col min="10" max="16384" width="11.42578125" style="15"/>
  </cols>
  <sheetData>
    <row r="1" spans="1:9">
      <c r="A1" s="32" t="s">
        <v>99</v>
      </c>
      <c r="B1" s="32"/>
      <c r="C1" s="32"/>
      <c r="D1" s="32"/>
      <c r="E1" s="32"/>
      <c r="F1" s="32"/>
      <c r="G1" s="32"/>
      <c r="H1" s="32"/>
      <c r="I1" s="32"/>
    </row>
    <row r="2" spans="1:9">
      <c r="A2" s="1" t="s">
        <v>87</v>
      </c>
      <c r="B2" s="33" t="s">
        <v>0</v>
      </c>
      <c r="C2" s="34"/>
      <c r="D2" s="34"/>
      <c r="E2" s="34"/>
      <c r="F2" s="34"/>
      <c r="G2" s="34"/>
      <c r="H2" s="34"/>
      <c r="I2" s="35"/>
    </row>
    <row r="3" spans="1:9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>
      <c r="A4" s="3" t="s">
        <v>10</v>
      </c>
      <c r="B4" s="4">
        <f>SUM(B5:B10)</f>
        <v>392171697.37</v>
      </c>
      <c r="C4" s="4">
        <f t="shared" ref="C4:I4" si="0">SUM(C5:C10)</f>
        <v>0</v>
      </c>
      <c r="D4" s="4">
        <f t="shared" si="0"/>
        <v>0</v>
      </c>
      <c r="E4" s="4">
        <f t="shared" si="0"/>
        <v>392171697.37</v>
      </c>
      <c r="F4" s="4">
        <f t="shared" si="0"/>
        <v>0</v>
      </c>
      <c r="G4" s="4">
        <f t="shared" si="0"/>
        <v>392171697.37</v>
      </c>
      <c r="H4" s="4">
        <f t="shared" si="0"/>
        <v>0</v>
      </c>
      <c r="I4" s="4">
        <f t="shared" si="0"/>
        <v>392171697.37</v>
      </c>
    </row>
    <row r="5" spans="1:9">
      <c r="A5" s="5" t="s">
        <v>11</v>
      </c>
      <c r="B5" s="6">
        <v>70079843.049999997</v>
      </c>
      <c r="C5" s="6"/>
      <c r="D5" s="6"/>
      <c r="E5" s="6">
        <f>SUM(B5:D5)</f>
        <v>70079843.049999997</v>
      </c>
      <c r="F5" s="6"/>
      <c r="G5" s="6">
        <f>E5-F5</f>
        <v>70079843.049999997</v>
      </c>
      <c r="H5" s="6"/>
      <c r="I5" s="6">
        <f>G5+H5</f>
        <v>70079843.049999997</v>
      </c>
    </row>
    <row r="6" spans="1:9">
      <c r="A6" s="5" t="s">
        <v>12</v>
      </c>
      <c r="B6" s="6">
        <v>3768224.9</v>
      </c>
      <c r="C6" s="6"/>
      <c r="D6" s="6"/>
      <c r="E6" s="6">
        <f t="shared" ref="E6:E10" si="1">SUM(B6:D6)</f>
        <v>3768224.9</v>
      </c>
      <c r="F6" s="6"/>
      <c r="G6" s="6">
        <f t="shared" ref="G6:G10" si="2">E6-F6</f>
        <v>3768224.9</v>
      </c>
      <c r="H6" s="6"/>
      <c r="I6" s="6">
        <f t="shared" ref="I6:I10" si="3">G6+H6</f>
        <v>3768224.9</v>
      </c>
    </row>
    <row r="7" spans="1:9">
      <c r="A7" s="5" t="s">
        <v>13</v>
      </c>
      <c r="B7" s="6">
        <v>202034320.16</v>
      </c>
      <c r="C7" s="6"/>
      <c r="D7" s="6"/>
      <c r="E7" s="6">
        <f t="shared" si="1"/>
        <v>202034320.16</v>
      </c>
      <c r="F7" s="6"/>
      <c r="G7" s="6">
        <f t="shared" si="2"/>
        <v>202034320.16</v>
      </c>
      <c r="H7" s="6"/>
      <c r="I7" s="6">
        <f t="shared" si="3"/>
        <v>202034320.16</v>
      </c>
    </row>
    <row r="8" spans="1:9">
      <c r="A8" s="5" t="s">
        <v>14</v>
      </c>
      <c r="B8" s="6">
        <v>65709692.18</v>
      </c>
      <c r="C8" s="6"/>
      <c r="D8" s="6"/>
      <c r="E8" s="6">
        <f t="shared" si="1"/>
        <v>65709692.18</v>
      </c>
      <c r="F8" s="6"/>
      <c r="G8" s="6">
        <f t="shared" si="2"/>
        <v>65709692.18</v>
      </c>
      <c r="H8" s="6"/>
      <c r="I8" s="6">
        <f t="shared" si="3"/>
        <v>65709692.18</v>
      </c>
    </row>
    <row r="9" spans="1:9">
      <c r="A9" s="5" t="s">
        <v>15</v>
      </c>
      <c r="B9" s="6">
        <v>14852715.24</v>
      </c>
      <c r="C9" s="6"/>
      <c r="D9" s="6"/>
      <c r="E9" s="6">
        <f t="shared" si="1"/>
        <v>14852715.24</v>
      </c>
      <c r="F9" s="6"/>
      <c r="G9" s="6">
        <f t="shared" si="2"/>
        <v>14852715.24</v>
      </c>
      <c r="H9" s="6"/>
      <c r="I9" s="6">
        <f t="shared" si="3"/>
        <v>14852715.24</v>
      </c>
    </row>
    <row r="10" spans="1:9">
      <c r="A10" s="5" t="s">
        <v>16</v>
      </c>
      <c r="B10" s="6">
        <v>35726901.840000004</v>
      </c>
      <c r="C10" s="6"/>
      <c r="D10" s="6"/>
      <c r="E10" s="6">
        <f t="shared" si="1"/>
        <v>35726901.840000004</v>
      </c>
      <c r="F10" s="6"/>
      <c r="G10" s="6">
        <f t="shared" si="2"/>
        <v>35726901.840000004</v>
      </c>
      <c r="H10" s="6"/>
      <c r="I10" s="6">
        <f t="shared" si="3"/>
        <v>35726901.840000004</v>
      </c>
    </row>
    <row r="11" spans="1:9">
      <c r="A11" s="5"/>
      <c r="B11" s="6"/>
      <c r="C11" s="6"/>
      <c r="D11" s="6"/>
      <c r="E11" s="6"/>
      <c r="F11" s="6"/>
      <c r="G11" s="6"/>
      <c r="H11" s="6"/>
      <c r="I11" s="6"/>
    </row>
    <row r="12" spans="1:9">
      <c r="A12" s="3" t="s">
        <v>17</v>
      </c>
      <c r="B12" s="4">
        <f>SUM(B13)</f>
        <v>59666566.75</v>
      </c>
      <c r="C12" s="4">
        <f t="shared" ref="C12:I12" si="4">SUM(C13)</f>
        <v>0</v>
      </c>
      <c r="D12" s="4">
        <f t="shared" si="4"/>
        <v>0</v>
      </c>
      <c r="E12" s="4">
        <f t="shared" si="4"/>
        <v>59666566.75</v>
      </c>
      <c r="F12" s="4">
        <f t="shared" si="4"/>
        <v>0</v>
      </c>
      <c r="G12" s="4">
        <f t="shared" si="4"/>
        <v>59666566.75</v>
      </c>
      <c r="H12" s="4">
        <f t="shared" si="4"/>
        <v>0</v>
      </c>
      <c r="I12" s="4">
        <f t="shared" si="4"/>
        <v>59666566.75</v>
      </c>
    </row>
    <row r="13" spans="1:9">
      <c r="A13" s="5" t="s">
        <v>18</v>
      </c>
      <c r="B13" s="6">
        <v>59666566.75</v>
      </c>
      <c r="C13" s="6"/>
      <c r="D13" s="6"/>
      <c r="E13" s="6">
        <f>SUM(B13:D13)</f>
        <v>59666566.75</v>
      </c>
      <c r="F13" s="6"/>
      <c r="G13" s="6">
        <f>E13-F13</f>
        <v>59666566.75</v>
      </c>
      <c r="H13" s="6"/>
      <c r="I13" s="6">
        <f>G13+H13</f>
        <v>59666566.75</v>
      </c>
    </row>
    <row r="14" spans="1:9">
      <c r="A14" s="5"/>
      <c r="B14" s="6"/>
      <c r="C14" s="6"/>
      <c r="D14" s="6"/>
      <c r="E14" s="6"/>
      <c r="F14" s="6"/>
      <c r="G14" s="6"/>
      <c r="H14" s="6"/>
      <c r="I14" s="6"/>
    </row>
    <row r="15" spans="1:9">
      <c r="A15" s="3" t="s">
        <v>19</v>
      </c>
      <c r="B15" s="4">
        <f>SUM(B16:B20)</f>
        <v>83965601.600000024</v>
      </c>
      <c r="C15" s="4">
        <f t="shared" ref="C15:I15" si="5">SUM(C16:C20)</f>
        <v>36155.449999999997</v>
      </c>
      <c r="D15" s="4">
        <f t="shared" si="5"/>
        <v>14097919.15</v>
      </c>
      <c r="E15" s="4">
        <f t="shared" si="5"/>
        <v>98099676.200000018</v>
      </c>
      <c r="F15" s="4">
        <f t="shared" si="5"/>
        <v>0</v>
      </c>
      <c r="G15" s="4">
        <f t="shared" si="5"/>
        <v>98099676.200000018</v>
      </c>
      <c r="H15" s="4">
        <f t="shared" si="5"/>
        <v>0</v>
      </c>
      <c r="I15" s="4">
        <f t="shared" si="5"/>
        <v>98099676.200000018</v>
      </c>
    </row>
    <row r="16" spans="1:9">
      <c r="A16" s="5" t="s">
        <v>20</v>
      </c>
      <c r="B16" s="6">
        <v>34722660.43</v>
      </c>
      <c r="C16" s="6"/>
      <c r="D16" s="6"/>
      <c r="E16" s="6">
        <f t="shared" ref="E16:E20" si="6">SUM(B16:D16)</f>
        <v>34722660.43</v>
      </c>
      <c r="F16" s="6"/>
      <c r="G16" s="6">
        <f t="shared" ref="G16:G20" si="7">E16-F16</f>
        <v>34722660.43</v>
      </c>
      <c r="H16" s="6"/>
      <c r="I16" s="6">
        <f t="shared" ref="I16:I20" si="8">G16+H16</f>
        <v>34722660.43</v>
      </c>
    </row>
    <row r="17" spans="1:9">
      <c r="A17" s="5" t="s">
        <v>21</v>
      </c>
      <c r="B17" s="6">
        <v>8495036.1500000209</v>
      </c>
      <c r="C17" s="6"/>
      <c r="D17" s="6">
        <v>1791879.9000000001</v>
      </c>
      <c r="E17" s="6">
        <f t="shared" si="6"/>
        <v>10286916.050000021</v>
      </c>
      <c r="F17" s="6"/>
      <c r="G17" s="6">
        <f t="shared" si="7"/>
        <v>10286916.050000021</v>
      </c>
      <c r="H17" s="6"/>
      <c r="I17" s="6">
        <f t="shared" si="8"/>
        <v>10286916.050000021</v>
      </c>
    </row>
    <row r="18" spans="1:9">
      <c r="A18" s="5" t="s">
        <v>22</v>
      </c>
      <c r="B18" s="6">
        <v>1455924.19</v>
      </c>
      <c r="C18" s="6">
        <v>22169.42</v>
      </c>
      <c r="D18" s="6">
        <v>11496571.68</v>
      </c>
      <c r="E18" s="6">
        <f t="shared" si="6"/>
        <v>12974665.289999999</v>
      </c>
      <c r="F18" s="6"/>
      <c r="G18" s="6">
        <f t="shared" si="7"/>
        <v>12974665.289999999</v>
      </c>
      <c r="H18" s="6"/>
      <c r="I18" s="6">
        <f t="shared" si="8"/>
        <v>12974665.289999999</v>
      </c>
    </row>
    <row r="19" spans="1:9">
      <c r="A19" s="5" t="s">
        <v>23</v>
      </c>
      <c r="B19" s="6">
        <v>37474017.329999998</v>
      </c>
      <c r="C19" s="6">
        <v>770.57</v>
      </c>
      <c r="D19" s="6">
        <v>641661.61</v>
      </c>
      <c r="E19" s="6">
        <f t="shared" si="6"/>
        <v>38116449.509999998</v>
      </c>
      <c r="F19" s="6"/>
      <c r="G19" s="6">
        <f t="shared" si="7"/>
        <v>38116449.509999998</v>
      </c>
      <c r="H19" s="6"/>
      <c r="I19" s="6">
        <f t="shared" si="8"/>
        <v>38116449.509999998</v>
      </c>
    </row>
    <row r="20" spans="1:9">
      <c r="A20" s="5" t="s">
        <v>24</v>
      </c>
      <c r="B20" s="6">
        <v>1817963.5</v>
      </c>
      <c r="C20" s="6">
        <v>13215.46</v>
      </c>
      <c r="D20" s="6">
        <v>167805.96</v>
      </c>
      <c r="E20" s="6">
        <f t="shared" si="6"/>
        <v>1998984.92</v>
      </c>
      <c r="F20" s="6"/>
      <c r="G20" s="6">
        <f t="shared" si="7"/>
        <v>1998984.92</v>
      </c>
      <c r="H20" s="6"/>
      <c r="I20" s="6">
        <f t="shared" si="8"/>
        <v>1998984.92</v>
      </c>
    </row>
    <row r="21" spans="1:9">
      <c r="A21" s="5"/>
      <c r="B21" s="6"/>
      <c r="C21" s="6"/>
      <c r="D21" s="6"/>
      <c r="E21" s="6"/>
      <c r="F21" s="6"/>
      <c r="G21" s="6"/>
      <c r="H21" s="6"/>
      <c r="I21" s="6"/>
    </row>
    <row r="22" spans="1:9">
      <c r="A22" s="3" t="s">
        <v>25</v>
      </c>
      <c r="B22" s="4">
        <f>B23+B34+B39</f>
        <v>3287691383.5600004</v>
      </c>
      <c r="C22" s="4">
        <f t="shared" ref="C22:I22" si="9">C23+C34+C39</f>
        <v>0</v>
      </c>
      <c r="D22" s="4">
        <f t="shared" si="9"/>
        <v>0</v>
      </c>
      <c r="E22" s="4">
        <f t="shared" si="9"/>
        <v>3287691383.5600004</v>
      </c>
      <c r="F22" s="4">
        <f t="shared" si="9"/>
        <v>0</v>
      </c>
      <c r="G22" s="4">
        <f t="shared" si="9"/>
        <v>3287691383.5600004</v>
      </c>
      <c r="H22" s="4">
        <f t="shared" si="9"/>
        <v>-1318993050.47</v>
      </c>
      <c r="I22" s="4">
        <f t="shared" si="9"/>
        <v>1968698333.0900004</v>
      </c>
    </row>
    <row r="23" spans="1:9">
      <c r="A23" s="7" t="s">
        <v>26</v>
      </c>
      <c r="B23" s="8">
        <f>SUM(B24:B32)</f>
        <v>2092508343.2700002</v>
      </c>
      <c r="C23" s="8">
        <f t="shared" ref="C23:I23" si="10">SUM(C24:C32)</f>
        <v>0</v>
      </c>
      <c r="D23" s="8">
        <f t="shared" si="10"/>
        <v>0</v>
      </c>
      <c r="E23" s="8">
        <f t="shared" si="10"/>
        <v>2092508343.2700002</v>
      </c>
      <c r="F23" s="8">
        <f t="shared" si="10"/>
        <v>0</v>
      </c>
      <c r="G23" s="8">
        <f t="shared" si="10"/>
        <v>2092508343.2700002</v>
      </c>
      <c r="H23" s="8">
        <f t="shared" si="10"/>
        <v>0</v>
      </c>
      <c r="I23" s="8">
        <f t="shared" si="10"/>
        <v>2092508343.2700002</v>
      </c>
    </row>
    <row r="24" spans="1:9">
      <c r="A24" s="9" t="s">
        <v>27</v>
      </c>
      <c r="B24" s="6">
        <v>801711490</v>
      </c>
      <c r="C24" s="6"/>
      <c r="D24" s="6"/>
      <c r="E24" s="6">
        <f t="shared" ref="E24:E32" si="11">SUM(B24:D24)</f>
        <v>801711490</v>
      </c>
      <c r="F24" s="6"/>
      <c r="G24" s="6">
        <f t="shared" ref="G24:G32" si="12">E24-F24</f>
        <v>801711490</v>
      </c>
      <c r="H24" s="6"/>
      <c r="I24" s="6">
        <f t="shared" ref="I24:I32" si="13">G24+H24</f>
        <v>801711490</v>
      </c>
    </row>
    <row r="25" spans="1:9">
      <c r="A25" s="9" t="s">
        <v>77</v>
      </c>
      <c r="B25" s="6">
        <v>1005686669.99</v>
      </c>
      <c r="C25" s="6"/>
      <c r="D25" s="6"/>
      <c r="E25" s="6">
        <f t="shared" si="11"/>
        <v>1005686669.99</v>
      </c>
      <c r="F25" s="6"/>
      <c r="G25" s="6">
        <f t="shared" si="12"/>
        <v>1005686669.99</v>
      </c>
      <c r="H25" s="6"/>
      <c r="I25" s="6">
        <f t="shared" si="13"/>
        <v>1005686669.99</v>
      </c>
    </row>
    <row r="26" spans="1:9">
      <c r="A26" s="9" t="s">
        <v>78</v>
      </c>
      <c r="B26" s="6">
        <v>-68085806.519999996</v>
      </c>
      <c r="C26" s="6"/>
      <c r="D26" s="6"/>
      <c r="E26" s="6">
        <f t="shared" si="11"/>
        <v>-68085806.519999996</v>
      </c>
      <c r="F26" s="6"/>
      <c r="G26" s="6">
        <f t="shared" si="12"/>
        <v>-68085806.519999996</v>
      </c>
      <c r="H26" s="6"/>
      <c r="I26" s="6">
        <f t="shared" si="13"/>
        <v>-68085806.519999996</v>
      </c>
    </row>
    <row r="27" spans="1:9">
      <c r="A27" s="9" t="s">
        <v>71</v>
      </c>
      <c r="B27" s="6">
        <v>5464819.9800000004</v>
      </c>
      <c r="C27" s="6"/>
      <c r="D27" s="6"/>
      <c r="E27" s="6">
        <f t="shared" si="11"/>
        <v>5464819.9800000004</v>
      </c>
      <c r="F27" s="6"/>
      <c r="G27" s="6">
        <f t="shared" si="12"/>
        <v>5464819.9800000004</v>
      </c>
      <c r="H27" s="6"/>
      <c r="I27" s="6">
        <f t="shared" si="13"/>
        <v>5464819.9800000004</v>
      </c>
    </row>
    <row r="28" spans="1:9">
      <c r="A28" s="9" t="s">
        <v>72</v>
      </c>
      <c r="B28" s="6">
        <v>14810199.960000001</v>
      </c>
      <c r="C28" s="6"/>
      <c r="D28" s="6"/>
      <c r="E28" s="6">
        <f t="shared" si="11"/>
        <v>14810199.960000001</v>
      </c>
      <c r="F28" s="6"/>
      <c r="G28" s="6">
        <f t="shared" si="12"/>
        <v>14810199.960000001</v>
      </c>
      <c r="H28" s="6"/>
      <c r="I28" s="6">
        <f t="shared" si="13"/>
        <v>14810199.960000001</v>
      </c>
    </row>
    <row r="29" spans="1:9">
      <c r="A29" s="9" t="s">
        <v>73</v>
      </c>
      <c r="B29" s="6">
        <v>153390489.96000001</v>
      </c>
      <c r="C29" s="6"/>
      <c r="D29" s="6"/>
      <c r="E29" s="6">
        <f t="shared" si="11"/>
        <v>153390489.96000001</v>
      </c>
      <c r="F29" s="6"/>
      <c r="G29" s="6">
        <f t="shared" si="12"/>
        <v>153390489.96000001</v>
      </c>
      <c r="H29" s="6"/>
      <c r="I29" s="6">
        <f t="shared" si="13"/>
        <v>153390489.96000001</v>
      </c>
    </row>
    <row r="30" spans="1:9">
      <c r="A30" s="9" t="s">
        <v>74</v>
      </c>
      <c r="B30" s="6">
        <v>147127239.96000001</v>
      </c>
      <c r="C30" s="6"/>
      <c r="D30" s="6"/>
      <c r="E30" s="6">
        <f t="shared" si="11"/>
        <v>147127239.96000001</v>
      </c>
      <c r="F30" s="6"/>
      <c r="G30" s="6">
        <f t="shared" si="12"/>
        <v>147127239.96000001</v>
      </c>
      <c r="H30" s="6"/>
      <c r="I30" s="6">
        <f t="shared" si="13"/>
        <v>147127239.96000001</v>
      </c>
    </row>
    <row r="31" spans="1:9">
      <c r="A31" s="9" t="s">
        <v>75</v>
      </c>
      <c r="B31" s="6">
        <v>313509.96000000002</v>
      </c>
      <c r="C31" s="6"/>
      <c r="D31" s="6"/>
      <c r="E31" s="6">
        <f t="shared" si="11"/>
        <v>313509.96000000002</v>
      </c>
      <c r="F31" s="6"/>
      <c r="G31" s="6">
        <f t="shared" si="12"/>
        <v>313509.96000000002</v>
      </c>
      <c r="H31" s="6"/>
      <c r="I31" s="6">
        <f t="shared" si="13"/>
        <v>313509.96000000002</v>
      </c>
    </row>
    <row r="32" spans="1:9">
      <c r="A32" s="9" t="s">
        <v>76</v>
      </c>
      <c r="B32" s="6">
        <v>32089729.98</v>
      </c>
      <c r="C32" s="6"/>
      <c r="D32" s="6"/>
      <c r="E32" s="6">
        <f t="shared" si="11"/>
        <v>32089729.98</v>
      </c>
      <c r="F32" s="6"/>
      <c r="G32" s="6">
        <f t="shared" si="12"/>
        <v>32089729.98</v>
      </c>
      <c r="H32" s="6"/>
      <c r="I32" s="6">
        <f t="shared" si="13"/>
        <v>32089729.98</v>
      </c>
    </row>
    <row r="33" spans="1:9">
      <c r="A33" s="31"/>
      <c r="B33" s="12"/>
      <c r="C33" s="12"/>
      <c r="D33" s="12"/>
      <c r="E33" s="12"/>
      <c r="F33" s="12"/>
      <c r="G33" s="12"/>
      <c r="H33" s="12"/>
      <c r="I33" s="12"/>
    </row>
    <row r="34" spans="1:9">
      <c r="A34" s="7" t="s">
        <v>28</v>
      </c>
      <c r="B34" s="8">
        <f>SUM(B35:B37)</f>
        <v>37283880</v>
      </c>
      <c r="C34" s="8">
        <f t="shared" ref="C34:I34" si="14">SUM(C35:C37)</f>
        <v>0</v>
      </c>
      <c r="D34" s="8">
        <f t="shared" si="14"/>
        <v>0</v>
      </c>
      <c r="E34" s="8">
        <f t="shared" si="14"/>
        <v>37283880</v>
      </c>
      <c r="F34" s="8">
        <f t="shared" si="14"/>
        <v>0</v>
      </c>
      <c r="G34" s="8">
        <f t="shared" si="14"/>
        <v>37283880</v>
      </c>
      <c r="H34" s="8">
        <f t="shared" si="14"/>
        <v>-590151180</v>
      </c>
      <c r="I34" s="8">
        <f t="shared" si="14"/>
        <v>-552867300</v>
      </c>
    </row>
    <row r="35" spans="1:9">
      <c r="A35" s="21" t="s">
        <v>30</v>
      </c>
      <c r="B35" s="10"/>
      <c r="C35" s="10"/>
      <c r="D35" s="6"/>
      <c r="E35" s="6">
        <f t="shared" ref="E35:E37" si="15">SUM(B35:D35)</f>
        <v>0</v>
      </c>
      <c r="F35" s="6"/>
      <c r="G35" s="6">
        <f t="shared" ref="G35:G37" si="16">E35-F35</f>
        <v>0</v>
      </c>
      <c r="H35" s="10">
        <v>-232529400</v>
      </c>
      <c r="I35" s="6">
        <f t="shared" ref="I35:I37" si="17">G35+H35</f>
        <v>-232529400</v>
      </c>
    </row>
    <row r="36" spans="1:9">
      <c r="A36" s="21" t="s">
        <v>31</v>
      </c>
      <c r="B36" s="10"/>
      <c r="C36" s="10"/>
      <c r="D36" s="6"/>
      <c r="E36" s="6">
        <f t="shared" si="15"/>
        <v>0</v>
      </c>
      <c r="F36" s="6"/>
      <c r="G36" s="6">
        <f t="shared" si="16"/>
        <v>0</v>
      </c>
      <c r="H36" s="10">
        <v>-357621780</v>
      </c>
      <c r="I36" s="6">
        <f t="shared" si="17"/>
        <v>-357621780</v>
      </c>
    </row>
    <row r="37" spans="1:9">
      <c r="A37" s="9" t="s">
        <v>79</v>
      </c>
      <c r="B37" s="6">
        <v>37283880</v>
      </c>
      <c r="C37" s="6"/>
      <c r="D37" s="6"/>
      <c r="E37" s="6">
        <f t="shared" si="15"/>
        <v>37283880</v>
      </c>
      <c r="F37" s="6"/>
      <c r="G37" s="6">
        <f t="shared" si="16"/>
        <v>37283880</v>
      </c>
      <c r="H37" s="6"/>
      <c r="I37" s="6">
        <f t="shared" si="17"/>
        <v>37283880</v>
      </c>
    </row>
    <row r="38" spans="1:9">
      <c r="A38" s="31"/>
      <c r="B38" s="12"/>
      <c r="C38" s="12"/>
      <c r="D38" s="12"/>
      <c r="E38" s="12"/>
      <c r="F38" s="12"/>
      <c r="G38" s="12"/>
      <c r="H38" s="12"/>
      <c r="I38" s="12"/>
    </row>
    <row r="39" spans="1:9">
      <c r="A39" s="7" t="s">
        <v>29</v>
      </c>
      <c r="B39" s="8">
        <f>SUM(B40:B53)</f>
        <v>1157899160.2900002</v>
      </c>
      <c r="C39" s="8">
        <f t="shared" ref="C39:I39" si="18">SUM(C40:C53)</f>
        <v>0</v>
      </c>
      <c r="D39" s="8">
        <f t="shared" si="18"/>
        <v>0</v>
      </c>
      <c r="E39" s="8">
        <f t="shared" si="18"/>
        <v>1157899160.2900002</v>
      </c>
      <c r="F39" s="8">
        <f t="shared" si="18"/>
        <v>0</v>
      </c>
      <c r="G39" s="8">
        <f t="shared" si="18"/>
        <v>1157899160.2900002</v>
      </c>
      <c r="H39" s="8">
        <f t="shared" si="18"/>
        <v>-728841870.47000003</v>
      </c>
      <c r="I39" s="8">
        <f t="shared" si="18"/>
        <v>429057289.82000011</v>
      </c>
    </row>
    <row r="40" spans="1:9">
      <c r="A40" s="9" t="s">
        <v>27</v>
      </c>
      <c r="B40" s="6">
        <v>225946114.38999999</v>
      </c>
      <c r="C40" s="6"/>
      <c r="D40" s="6"/>
      <c r="E40" s="6">
        <f t="shared" ref="E40:E53" si="19">SUM(B40:D40)</f>
        <v>225946114.38999999</v>
      </c>
      <c r="F40" s="6"/>
      <c r="G40" s="6">
        <f t="shared" ref="G40:G53" si="20">E40-F40</f>
        <v>225946114.38999999</v>
      </c>
      <c r="H40" s="6"/>
      <c r="I40" s="6">
        <f t="shared" ref="I40:I53" si="21">G40+H40</f>
        <v>225946114.38999999</v>
      </c>
    </row>
    <row r="41" spans="1:9">
      <c r="A41" s="9" t="s">
        <v>77</v>
      </c>
      <c r="B41" s="6">
        <v>443635289.33999997</v>
      </c>
      <c r="C41" s="6"/>
      <c r="D41" s="6"/>
      <c r="E41" s="6">
        <f t="shared" si="19"/>
        <v>443635289.33999997</v>
      </c>
      <c r="F41" s="6"/>
      <c r="G41" s="6">
        <f t="shared" si="20"/>
        <v>443635289.33999997</v>
      </c>
      <c r="H41" s="6"/>
      <c r="I41" s="6">
        <f t="shared" si="21"/>
        <v>443635289.33999997</v>
      </c>
    </row>
    <row r="42" spans="1:9">
      <c r="A42" s="9" t="s">
        <v>71</v>
      </c>
      <c r="B42" s="6">
        <v>2374437.83</v>
      </c>
      <c r="C42" s="6"/>
      <c r="D42" s="6"/>
      <c r="E42" s="6">
        <f t="shared" si="19"/>
        <v>2374437.83</v>
      </c>
      <c r="F42" s="6"/>
      <c r="G42" s="6">
        <f t="shared" si="20"/>
        <v>2374437.83</v>
      </c>
      <c r="H42" s="6"/>
      <c r="I42" s="6">
        <f t="shared" si="21"/>
        <v>2374437.83</v>
      </c>
    </row>
    <row r="43" spans="1:9">
      <c r="A43" s="9" t="s">
        <v>72</v>
      </c>
      <c r="B43" s="6">
        <v>6078035.3799999999</v>
      </c>
      <c r="C43" s="6"/>
      <c r="D43" s="6"/>
      <c r="E43" s="6">
        <f t="shared" si="19"/>
        <v>6078035.3799999999</v>
      </c>
      <c r="F43" s="6"/>
      <c r="G43" s="6">
        <f t="shared" si="20"/>
        <v>6078035.3799999999</v>
      </c>
      <c r="H43" s="6"/>
      <c r="I43" s="6">
        <f t="shared" si="21"/>
        <v>6078035.3799999999</v>
      </c>
    </row>
    <row r="44" spans="1:9">
      <c r="A44" s="9" t="s">
        <v>73</v>
      </c>
      <c r="B44" s="6">
        <v>24780506.52</v>
      </c>
      <c r="C44" s="6"/>
      <c r="D44" s="6"/>
      <c r="E44" s="6">
        <f t="shared" si="19"/>
        <v>24780506.52</v>
      </c>
      <c r="F44" s="6"/>
      <c r="G44" s="6">
        <f t="shared" si="20"/>
        <v>24780506.52</v>
      </c>
      <c r="H44" s="6"/>
      <c r="I44" s="6">
        <f t="shared" si="21"/>
        <v>24780506.52</v>
      </c>
    </row>
    <row r="45" spans="1:9">
      <c r="A45" s="9" t="s">
        <v>74</v>
      </c>
      <c r="B45" s="6">
        <v>44214774.539999999</v>
      </c>
      <c r="C45" s="6"/>
      <c r="D45" s="6"/>
      <c r="E45" s="6">
        <f t="shared" si="19"/>
        <v>44214774.539999999</v>
      </c>
      <c r="F45" s="6"/>
      <c r="G45" s="6">
        <f t="shared" si="20"/>
        <v>44214774.539999999</v>
      </c>
      <c r="H45" s="6"/>
      <c r="I45" s="6">
        <f t="shared" si="21"/>
        <v>44214774.539999999</v>
      </c>
    </row>
    <row r="46" spans="1:9">
      <c r="A46" s="9" t="s">
        <v>75</v>
      </c>
      <c r="B46" s="6">
        <v>138264.9</v>
      </c>
      <c r="C46" s="6"/>
      <c r="D46" s="6"/>
      <c r="E46" s="6">
        <f t="shared" si="19"/>
        <v>138264.9</v>
      </c>
      <c r="F46" s="6"/>
      <c r="G46" s="6">
        <f t="shared" si="20"/>
        <v>138264.9</v>
      </c>
      <c r="H46" s="6"/>
      <c r="I46" s="6">
        <f t="shared" si="21"/>
        <v>138264.9</v>
      </c>
    </row>
    <row r="47" spans="1:9">
      <c r="A47" s="9" t="s">
        <v>76</v>
      </c>
      <c r="B47" s="6">
        <v>247653.69</v>
      </c>
      <c r="C47" s="6"/>
      <c r="D47" s="6"/>
      <c r="E47" s="6">
        <f t="shared" si="19"/>
        <v>247653.69</v>
      </c>
      <c r="F47" s="6"/>
      <c r="G47" s="6">
        <f t="shared" si="20"/>
        <v>247653.69</v>
      </c>
      <c r="H47" s="6"/>
      <c r="I47" s="6">
        <f t="shared" si="21"/>
        <v>247653.69</v>
      </c>
    </row>
    <row r="48" spans="1:9">
      <c r="A48" s="9" t="s">
        <v>30</v>
      </c>
      <c r="B48" s="6">
        <v>60170481.200000003</v>
      </c>
      <c r="C48" s="6"/>
      <c r="D48" s="6"/>
      <c r="E48" s="6">
        <f t="shared" si="19"/>
        <v>60170481.200000003</v>
      </c>
      <c r="F48" s="6"/>
      <c r="G48" s="6">
        <f t="shared" si="20"/>
        <v>60170481.200000003</v>
      </c>
      <c r="H48" s="6"/>
      <c r="I48" s="6">
        <f t="shared" si="21"/>
        <v>60170481.200000003</v>
      </c>
    </row>
    <row r="49" spans="1:9">
      <c r="A49" s="9" t="s">
        <v>31</v>
      </c>
      <c r="B49" s="6"/>
      <c r="C49" s="6"/>
      <c r="D49" s="6"/>
      <c r="E49" s="6">
        <f t="shared" si="19"/>
        <v>0</v>
      </c>
      <c r="F49" s="6"/>
      <c r="G49" s="6">
        <f t="shared" si="20"/>
        <v>0</v>
      </c>
      <c r="H49" s="10">
        <v>-728841870.47000003</v>
      </c>
      <c r="I49" s="6">
        <f t="shared" si="21"/>
        <v>-728841870.47000003</v>
      </c>
    </row>
    <row r="50" spans="1:9">
      <c r="A50" s="9" t="s">
        <v>32</v>
      </c>
      <c r="B50" s="6">
        <v>559071481.21000004</v>
      </c>
      <c r="C50" s="6"/>
      <c r="D50" s="6"/>
      <c r="E50" s="6">
        <f t="shared" si="19"/>
        <v>559071481.21000004</v>
      </c>
      <c r="F50" s="6"/>
      <c r="G50" s="6">
        <f t="shared" si="20"/>
        <v>559071481.21000004</v>
      </c>
      <c r="H50" s="6"/>
      <c r="I50" s="6">
        <f t="shared" si="21"/>
        <v>559071481.21000004</v>
      </c>
    </row>
    <row r="51" spans="1:9">
      <c r="A51" s="9" t="s">
        <v>64</v>
      </c>
      <c r="B51" s="6">
        <v>-193146024.56999999</v>
      </c>
      <c r="C51" s="6"/>
      <c r="D51" s="6"/>
      <c r="E51" s="6">
        <f t="shared" si="19"/>
        <v>-193146024.56999999</v>
      </c>
      <c r="F51" s="6"/>
      <c r="G51" s="6">
        <f t="shared" si="20"/>
        <v>-193146024.56999999</v>
      </c>
      <c r="H51" s="6"/>
      <c r="I51" s="6">
        <f t="shared" si="21"/>
        <v>-193146024.56999999</v>
      </c>
    </row>
    <row r="52" spans="1:9">
      <c r="A52" s="9" t="s">
        <v>65</v>
      </c>
      <c r="B52" s="6">
        <v>-9755898.3699999992</v>
      </c>
      <c r="C52" s="6"/>
      <c r="D52" s="6"/>
      <c r="E52" s="6">
        <f t="shared" si="19"/>
        <v>-9755898.3699999992</v>
      </c>
      <c r="F52" s="6"/>
      <c r="G52" s="6">
        <f t="shared" si="20"/>
        <v>-9755898.3699999992</v>
      </c>
      <c r="H52" s="6"/>
      <c r="I52" s="6">
        <f t="shared" si="21"/>
        <v>-9755898.3699999992</v>
      </c>
    </row>
    <row r="53" spans="1:9">
      <c r="A53" s="9" t="s">
        <v>66</v>
      </c>
      <c r="B53" s="6">
        <v>-5855955.7699999996</v>
      </c>
      <c r="C53" s="6"/>
      <c r="D53" s="6"/>
      <c r="E53" s="6">
        <f t="shared" si="19"/>
        <v>-5855955.7699999996</v>
      </c>
      <c r="F53" s="6"/>
      <c r="G53" s="6">
        <f t="shared" si="20"/>
        <v>-5855955.7699999996</v>
      </c>
      <c r="H53" s="6"/>
      <c r="I53" s="6">
        <f t="shared" si="21"/>
        <v>-5855955.7699999996</v>
      </c>
    </row>
    <row r="54" spans="1:9">
      <c r="A54" s="9"/>
      <c r="B54" s="6"/>
      <c r="C54" s="6"/>
      <c r="D54" s="6"/>
      <c r="E54" s="6"/>
      <c r="F54" s="6"/>
      <c r="G54" s="6"/>
      <c r="H54" s="6"/>
      <c r="I54" s="6"/>
    </row>
    <row r="55" spans="1:9">
      <c r="A55" s="3" t="s">
        <v>35</v>
      </c>
      <c r="B55" s="4">
        <f>SUM(B56:B61)</f>
        <v>126521298.6299994</v>
      </c>
      <c r="C55" s="4">
        <f t="shared" ref="C55:I55" si="22">SUM(C56:C61)</f>
        <v>10134024</v>
      </c>
      <c r="D55" s="4">
        <f t="shared" si="22"/>
        <v>1750807039.7299998</v>
      </c>
      <c r="E55" s="4">
        <f t="shared" si="22"/>
        <v>1887462362.3599992</v>
      </c>
      <c r="F55" s="4">
        <f t="shared" si="22"/>
        <v>1760293001.4199998</v>
      </c>
      <c r="G55" s="4">
        <f t="shared" si="22"/>
        <v>127169360.9399994</v>
      </c>
      <c r="H55" s="4">
        <f t="shared" si="22"/>
        <v>0</v>
      </c>
      <c r="I55" s="4">
        <f t="shared" si="22"/>
        <v>127169360.9399994</v>
      </c>
    </row>
    <row r="56" spans="1:9">
      <c r="A56" s="5" t="s">
        <v>36</v>
      </c>
      <c r="B56" s="6">
        <v>107899773.8799994</v>
      </c>
      <c r="C56" s="6"/>
      <c r="D56" s="6">
        <v>497854.31</v>
      </c>
      <c r="E56" s="6">
        <f t="shared" ref="E56:E61" si="23">SUM(B56:D56)</f>
        <v>108397628.1899994</v>
      </c>
      <c r="F56" s="6"/>
      <c r="G56" s="6">
        <f t="shared" ref="G56:G61" si="24">E56-F56</f>
        <v>108397628.1899994</v>
      </c>
      <c r="H56" s="6"/>
      <c r="I56" s="6">
        <f t="shared" ref="I56:I61" si="25">G56+H56</f>
        <v>108397628.1899994</v>
      </c>
    </row>
    <row r="57" spans="1:9">
      <c r="A57" s="5" t="s">
        <v>37</v>
      </c>
      <c r="B57" s="6">
        <v>12000</v>
      </c>
      <c r="C57" s="6">
        <v>10134024</v>
      </c>
      <c r="D57" s="6">
        <v>1750158977.4199998</v>
      </c>
      <c r="E57" s="6">
        <v>1760305001.4199998</v>
      </c>
      <c r="F57" s="6">
        <v>1760293001.4199998</v>
      </c>
      <c r="G57" s="6">
        <f t="shared" si="24"/>
        <v>12000</v>
      </c>
      <c r="H57" s="6"/>
      <c r="I57" s="6">
        <f t="shared" si="25"/>
        <v>12000</v>
      </c>
    </row>
    <row r="58" spans="1:9">
      <c r="A58" s="5" t="s">
        <v>38</v>
      </c>
      <c r="B58" s="6">
        <v>408.54</v>
      </c>
      <c r="C58" s="6"/>
      <c r="D58" s="6"/>
      <c r="E58" s="6">
        <f t="shared" si="23"/>
        <v>408.54</v>
      </c>
      <c r="F58" s="6"/>
      <c r="G58" s="6">
        <f t="shared" si="24"/>
        <v>408.54</v>
      </c>
      <c r="H58" s="6"/>
      <c r="I58" s="6">
        <f t="shared" si="25"/>
        <v>408.54</v>
      </c>
    </row>
    <row r="59" spans="1:9">
      <c r="A59" s="5" t="s">
        <v>39</v>
      </c>
      <c r="B59" s="6">
        <v>10000</v>
      </c>
      <c r="C59" s="6"/>
      <c r="D59" s="6"/>
      <c r="E59" s="6">
        <f t="shared" si="23"/>
        <v>10000</v>
      </c>
      <c r="F59" s="6"/>
      <c r="G59" s="6">
        <f t="shared" si="24"/>
        <v>10000</v>
      </c>
      <c r="H59" s="6"/>
      <c r="I59" s="6">
        <f t="shared" si="25"/>
        <v>10000</v>
      </c>
    </row>
    <row r="60" spans="1:9">
      <c r="A60" s="5" t="s">
        <v>40</v>
      </c>
      <c r="B60" s="6">
        <v>0</v>
      </c>
      <c r="C60" s="6"/>
      <c r="D60" s="6">
        <v>150208</v>
      </c>
      <c r="E60" s="6">
        <f t="shared" si="23"/>
        <v>150208</v>
      </c>
      <c r="F60" s="6"/>
      <c r="G60" s="6">
        <f t="shared" si="24"/>
        <v>150208</v>
      </c>
      <c r="H60" s="6"/>
      <c r="I60" s="6">
        <f t="shared" si="25"/>
        <v>150208</v>
      </c>
    </row>
    <row r="61" spans="1:9">
      <c r="A61" s="5" t="s">
        <v>41</v>
      </c>
      <c r="B61" s="6">
        <v>18599116.210000001</v>
      </c>
      <c r="C61" s="6"/>
      <c r="D61" s="6"/>
      <c r="E61" s="6">
        <f t="shared" si="23"/>
        <v>18599116.210000001</v>
      </c>
      <c r="F61" s="6"/>
      <c r="G61" s="6">
        <f t="shared" si="24"/>
        <v>18599116.210000001</v>
      </c>
      <c r="H61" s="6"/>
      <c r="I61" s="6">
        <f t="shared" si="25"/>
        <v>18599116.210000001</v>
      </c>
    </row>
    <row r="62" spans="1:9">
      <c r="A62" s="5"/>
      <c r="B62" s="6"/>
      <c r="C62" s="6"/>
      <c r="D62" s="6"/>
      <c r="E62" s="6"/>
      <c r="F62" s="6"/>
      <c r="G62" s="6"/>
      <c r="H62" s="6"/>
      <c r="I62" s="6"/>
    </row>
    <row r="63" spans="1:9">
      <c r="A63" s="3" t="s">
        <v>42</v>
      </c>
      <c r="B63" s="4">
        <f>SUM(B64)</f>
        <v>1668784184.24</v>
      </c>
      <c r="C63" s="4">
        <f t="shared" ref="C63:I63" si="26">SUM(C64)</f>
        <v>0</v>
      </c>
      <c r="D63" s="4">
        <f t="shared" si="26"/>
        <v>0</v>
      </c>
      <c r="E63" s="4">
        <f t="shared" si="26"/>
        <v>1668784184.24</v>
      </c>
      <c r="F63" s="4">
        <f t="shared" si="26"/>
        <v>0</v>
      </c>
      <c r="G63" s="4">
        <f t="shared" si="26"/>
        <v>1668784184.24</v>
      </c>
      <c r="H63" s="4">
        <f t="shared" si="26"/>
        <v>0</v>
      </c>
      <c r="I63" s="4">
        <f t="shared" si="26"/>
        <v>1668784184.24</v>
      </c>
    </row>
    <row r="64" spans="1:9">
      <c r="A64" s="5" t="s">
        <v>43</v>
      </c>
      <c r="B64" s="6">
        <v>1668784184.24</v>
      </c>
      <c r="C64" s="6"/>
      <c r="D64" s="6"/>
      <c r="E64" s="6">
        <f>SUM(B64:D64)</f>
        <v>1668784184.24</v>
      </c>
      <c r="F64" s="6"/>
      <c r="G64" s="6">
        <f>E64-F64</f>
        <v>1668784184.24</v>
      </c>
      <c r="H64" s="6"/>
      <c r="I64" s="6">
        <f>G64+H64</f>
        <v>1668784184.24</v>
      </c>
    </row>
    <row r="65" spans="1:9" ht="13.5" thickBot="1">
      <c r="A65" s="5"/>
      <c r="B65" s="6"/>
      <c r="C65" s="6"/>
      <c r="D65" s="6"/>
      <c r="E65" s="6"/>
      <c r="F65" s="6"/>
      <c r="G65" s="6"/>
      <c r="H65" s="6"/>
      <c r="I65" s="6"/>
    </row>
    <row r="66" spans="1:9" ht="13.5" thickTop="1">
      <c r="A66" s="13" t="s">
        <v>44</v>
      </c>
      <c r="B66" s="14">
        <f>B4+B12+B15+B22+B55+B63</f>
        <v>5618800732.1499996</v>
      </c>
      <c r="C66" s="14">
        <f t="shared" ref="C66:F66" si="27">C4+C12+C15+C22+C55+C63</f>
        <v>10170179.449999999</v>
      </c>
      <c r="D66" s="14">
        <f t="shared" si="27"/>
        <v>1764904958.8799999</v>
      </c>
      <c r="E66" s="14">
        <f t="shared" si="27"/>
        <v>7393875870.4799995</v>
      </c>
      <c r="F66" s="14">
        <f t="shared" si="27"/>
        <v>1760293001.4199998</v>
      </c>
      <c r="G66" s="14">
        <f t="shared" ref="G66:I66" si="28">G4+G12+G15+G22+G55+G63</f>
        <v>5633582869.0600004</v>
      </c>
      <c r="H66" s="14">
        <f t="shared" si="28"/>
        <v>-1318993050.47</v>
      </c>
      <c r="I66" s="14">
        <f t="shared" si="28"/>
        <v>4314589818.5900002</v>
      </c>
    </row>
    <row r="67" spans="1:9">
      <c r="C67" s="10"/>
    </row>
    <row r="68" spans="1:9">
      <c r="C68" s="10"/>
      <c r="D68" s="10"/>
      <c r="E68" s="10"/>
      <c r="F68" s="10"/>
    </row>
    <row r="69" spans="1:9">
      <c r="D69" s="10"/>
      <c r="E69" s="10"/>
      <c r="F69" s="10"/>
    </row>
    <row r="70" spans="1:9">
      <c r="D70" s="10"/>
      <c r="E70" s="10"/>
      <c r="F70" s="10"/>
    </row>
    <row r="72" spans="1:9">
      <c r="A72" s="16"/>
      <c r="B72" s="17"/>
      <c r="C72" s="17"/>
      <c r="D72" s="17"/>
      <c r="G72" s="17"/>
      <c r="H72" s="17"/>
      <c r="I72" s="17"/>
    </row>
    <row r="73" spans="1:9">
      <c r="A73" s="16"/>
    </row>
    <row r="75" spans="1:9">
      <c r="A75" s="18"/>
      <c r="B75" s="10"/>
      <c r="C75" s="10"/>
      <c r="D75" s="10"/>
      <c r="G75" s="10"/>
      <c r="H75" s="10"/>
      <c r="I75" s="10"/>
    </row>
    <row r="76" spans="1:9">
      <c r="A76" s="18"/>
      <c r="B76" s="10"/>
      <c r="C76" s="10"/>
      <c r="D76" s="10"/>
      <c r="G76" s="10"/>
      <c r="H76" s="10"/>
      <c r="I76" s="10"/>
    </row>
    <row r="77" spans="1:9">
      <c r="A77" s="19"/>
      <c r="B77" s="24"/>
      <c r="C77" s="24"/>
      <c r="D77" s="24"/>
      <c r="G77" s="24"/>
      <c r="H77" s="24"/>
      <c r="I77" s="24"/>
    </row>
    <row r="78" spans="1:9">
      <c r="A78" s="16"/>
    </row>
    <row r="80" spans="1:9">
      <c r="A80" s="18"/>
      <c r="B80" s="10"/>
      <c r="C80" s="10"/>
      <c r="D80" s="10"/>
      <c r="G80" s="10"/>
      <c r="H80" s="10"/>
      <c r="I80" s="10"/>
    </row>
    <row r="81" spans="1:9">
      <c r="A81" s="18"/>
      <c r="B81" s="10"/>
      <c r="C81" s="10"/>
      <c r="D81" s="10"/>
      <c r="G81" s="10"/>
      <c r="H81" s="10"/>
      <c r="I81" s="10"/>
    </row>
    <row r="82" spans="1:9">
      <c r="A82" s="19"/>
      <c r="B82" s="20"/>
      <c r="C82" s="20"/>
      <c r="D82" s="20"/>
      <c r="G82" s="20"/>
      <c r="H82" s="20"/>
      <c r="I82" s="20"/>
    </row>
    <row r="83" spans="1:9">
      <c r="A83" s="16"/>
    </row>
    <row r="85" spans="1:9">
      <c r="A85" s="18"/>
      <c r="B85" s="10"/>
      <c r="C85" s="10"/>
      <c r="D85" s="10"/>
      <c r="G85" s="10"/>
      <c r="H85" s="10"/>
      <c r="I85" s="10"/>
    </row>
    <row r="86" spans="1:9">
      <c r="A86" s="18"/>
      <c r="B86" s="10"/>
      <c r="C86" s="10"/>
      <c r="D86" s="10"/>
      <c r="G86" s="10"/>
      <c r="H86" s="10"/>
      <c r="I86" s="10"/>
    </row>
    <row r="87" spans="1:9">
      <c r="A87" s="18"/>
      <c r="B87" s="10"/>
      <c r="C87" s="10"/>
      <c r="D87" s="10"/>
      <c r="G87" s="10"/>
      <c r="H87" s="10"/>
      <c r="I87" s="10"/>
    </row>
    <row r="88" spans="1:9">
      <c r="A88" s="18"/>
      <c r="B88" s="10"/>
      <c r="C88" s="10"/>
      <c r="D88" s="10"/>
      <c r="G88" s="10"/>
      <c r="H88" s="10"/>
      <c r="I88" s="10"/>
    </row>
    <row r="89" spans="1:9">
      <c r="A89" s="18"/>
      <c r="B89" s="10"/>
      <c r="C89" s="10"/>
      <c r="D89" s="10"/>
      <c r="F89" s="10"/>
      <c r="G89" s="10"/>
      <c r="H89" s="10"/>
      <c r="I89" s="10"/>
    </row>
    <row r="90" spans="1:9">
      <c r="A90" s="19"/>
      <c r="B90" s="20"/>
      <c r="C90" s="20"/>
      <c r="D90" s="20"/>
      <c r="F90" s="10"/>
      <c r="G90" s="20"/>
      <c r="H90" s="20"/>
      <c r="I90" s="20"/>
    </row>
    <row r="91" spans="1:9">
      <c r="A91" s="16"/>
      <c r="F91" s="10"/>
    </row>
    <row r="92" spans="1:9">
      <c r="B92" s="10"/>
      <c r="C92" s="10"/>
      <c r="D92" s="10"/>
      <c r="F92" s="10"/>
      <c r="G92" s="10"/>
      <c r="H92" s="10"/>
      <c r="I92" s="10"/>
    </row>
    <row r="93" spans="1:9">
      <c r="A93" s="18"/>
      <c r="B93" s="10"/>
      <c r="C93" s="10"/>
      <c r="D93" s="10"/>
      <c r="F93" s="10"/>
      <c r="G93" s="10"/>
      <c r="H93" s="10"/>
      <c r="I93" s="10"/>
    </row>
    <row r="94" spans="1:9">
      <c r="A94" s="18"/>
      <c r="B94" s="10"/>
      <c r="C94" s="10"/>
      <c r="D94" s="10"/>
      <c r="F94" s="10"/>
      <c r="G94" s="10"/>
      <c r="H94" s="10"/>
      <c r="I94" s="10"/>
    </row>
    <row r="95" spans="1:9">
      <c r="A95" s="18"/>
      <c r="B95" s="20"/>
      <c r="C95" s="20"/>
      <c r="D95" s="20"/>
      <c r="G95" s="20"/>
      <c r="H95" s="20"/>
      <c r="I95" s="20"/>
    </row>
    <row r="97" spans="1:9">
      <c r="A97" s="18"/>
      <c r="B97" s="10"/>
      <c r="C97" s="10"/>
      <c r="D97" s="10"/>
      <c r="G97" s="10"/>
      <c r="H97" s="10"/>
      <c r="I97" s="10"/>
    </row>
    <row r="98" spans="1:9">
      <c r="A98" s="18"/>
      <c r="B98" s="10"/>
      <c r="C98" s="10"/>
      <c r="D98" s="10"/>
      <c r="G98" s="10"/>
      <c r="H98" s="10"/>
      <c r="I98" s="10"/>
    </row>
    <row r="99" spans="1:9">
      <c r="A99" s="18"/>
      <c r="B99" s="20"/>
      <c r="C99" s="20"/>
      <c r="D99" s="20"/>
      <c r="G99" s="20"/>
      <c r="H99" s="20"/>
      <c r="I99" s="20"/>
    </row>
    <row r="101" spans="1:9">
      <c r="A101" s="18"/>
      <c r="B101" s="10"/>
      <c r="C101" s="10"/>
      <c r="D101" s="10"/>
      <c r="G101" s="10"/>
      <c r="H101" s="10"/>
      <c r="I101" s="10"/>
    </row>
    <row r="102" spans="1:9">
      <c r="A102" s="18"/>
      <c r="B102" s="10"/>
      <c r="C102" s="10"/>
      <c r="D102" s="10"/>
      <c r="G102" s="10"/>
      <c r="H102" s="10"/>
      <c r="I102" s="10"/>
    </row>
    <row r="103" spans="1:9">
      <c r="A103" s="18"/>
      <c r="B103" s="20"/>
      <c r="C103" s="20"/>
      <c r="D103" s="20"/>
      <c r="G103" s="20"/>
      <c r="H103" s="20"/>
      <c r="I103" s="20"/>
    </row>
    <row r="105" spans="1:9">
      <c r="A105" s="18"/>
      <c r="B105" s="10"/>
      <c r="C105" s="10"/>
      <c r="D105" s="10"/>
      <c r="G105" s="10"/>
      <c r="H105" s="10"/>
      <c r="I105" s="10"/>
    </row>
    <row r="106" spans="1:9">
      <c r="A106" s="18"/>
      <c r="B106" s="10"/>
      <c r="C106" s="10"/>
      <c r="D106" s="10"/>
      <c r="G106" s="10"/>
      <c r="H106" s="10"/>
      <c r="I106" s="10"/>
    </row>
    <row r="107" spans="1:9">
      <c r="A107" s="18"/>
      <c r="B107" s="20"/>
      <c r="C107" s="20"/>
      <c r="D107" s="20"/>
      <c r="G107" s="20"/>
      <c r="H107" s="20"/>
      <c r="I107" s="20"/>
    </row>
    <row r="109" spans="1:9">
      <c r="A109" s="18"/>
      <c r="B109" s="10"/>
      <c r="C109" s="10"/>
      <c r="D109" s="10"/>
      <c r="G109" s="10"/>
      <c r="H109" s="10"/>
      <c r="I109" s="10"/>
    </row>
    <row r="110" spans="1:9">
      <c r="A110" s="18"/>
      <c r="B110" s="10"/>
      <c r="C110" s="10"/>
      <c r="D110" s="10"/>
      <c r="G110" s="10"/>
      <c r="H110" s="10"/>
      <c r="I110" s="10"/>
    </row>
    <row r="111" spans="1:9">
      <c r="A111" s="18"/>
      <c r="B111" s="20"/>
      <c r="C111" s="20"/>
      <c r="D111" s="20"/>
      <c r="G111" s="20"/>
      <c r="H111" s="20"/>
      <c r="I111" s="20"/>
    </row>
    <row r="113" spans="1:9">
      <c r="A113" s="18"/>
      <c r="B113" s="10"/>
      <c r="C113" s="10"/>
      <c r="D113" s="10"/>
      <c r="G113" s="10"/>
      <c r="H113" s="10"/>
      <c r="I113" s="10"/>
    </row>
    <row r="114" spans="1:9">
      <c r="A114" s="18"/>
      <c r="B114" s="10"/>
      <c r="C114" s="10"/>
      <c r="D114" s="10"/>
      <c r="G114" s="10"/>
      <c r="H114" s="10"/>
      <c r="I114" s="10"/>
    </row>
    <row r="115" spans="1:9">
      <c r="A115" s="18"/>
      <c r="B115" s="20"/>
      <c r="C115" s="20"/>
      <c r="D115" s="20"/>
      <c r="G115" s="20"/>
      <c r="H115" s="20"/>
      <c r="I115" s="20"/>
    </row>
    <row r="116" spans="1:9">
      <c r="A116" s="19"/>
      <c r="B116" s="20"/>
      <c r="C116" s="20"/>
      <c r="D116" s="20"/>
      <c r="G116" s="20"/>
      <c r="H116" s="20"/>
      <c r="I116" s="20"/>
    </row>
    <row r="118" spans="1:9">
      <c r="A118" s="16"/>
    </row>
    <row r="120" spans="1:9">
      <c r="A120" s="18"/>
    </row>
    <row r="121" spans="1:9">
      <c r="A121" s="21"/>
      <c r="B121" s="10"/>
      <c r="C121" s="10"/>
      <c r="D121" s="10"/>
      <c r="E121" s="10"/>
      <c r="G121" s="10"/>
      <c r="H121" s="10"/>
      <c r="I121" s="10"/>
    </row>
    <row r="122" spans="1:9">
      <c r="A122" s="21"/>
      <c r="B122" s="10"/>
      <c r="C122" s="10"/>
      <c r="D122" s="10"/>
      <c r="E122" s="10"/>
      <c r="G122" s="10"/>
      <c r="H122" s="10"/>
      <c r="I122" s="10"/>
    </row>
    <row r="123" spans="1:9">
      <c r="A123" s="21"/>
      <c r="B123" s="10"/>
      <c r="C123" s="10"/>
      <c r="D123" s="10"/>
      <c r="E123" s="10"/>
      <c r="G123" s="10"/>
      <c r="H123" s="10"/>
      <c r="I123" s="10"/>
    </row>
    <row r="124" spans="1:9">
      <c r="A124" s="21"/>
      <c r="B124" s="10"/>
      <c r="C124" s="10"/>
      <c r="D124" s="10"/>
      <c r="G124" s="10"/>
      <c r="H124" s="10"/>
      <c r="I124" s="10"/>
    </row>
    <row r="125" spans="1:9">
      <c r="A125" s="22"/>
      <c r="B125" s="20"/>
      <c r="C125" s="20"/>
      <c r="D125" s="20"/>
      <c r="G125" s="20"/>
      <c r="H125" s="20"/>
      <c r="I125" s="20"/>
    </row>
    <row r="126" spans="1:9">
      <c r="A126" s="18"/>
    </row>
    <row r="127" spans="1:9">
      <c r="A127" s="21"/>
      <c r="B127" s="10"/>
      <c r="C127" s="10"/>
      <c r="D127" s="10"/>
      <c r="G127" s="10"/>
      <c r="I127" s="10"/>
    </row>
    <row r="128" spans="1:9">
      <c r="A128" s="21"/>
      <c r="B128" s="10"/>
      <c r="C128" s="10"/>
      <c r="D128" s="10"/>
      <c r="G128" s="10"/>
      <c r="I128" s="10"/>
    </row>
    <row r="129" spans="1:9">
      <c r="A129" s="21"/>
      <c r="B129" s="10"/>
      <c r="C129" s="10"/>
      <c r="D129" s="10"/>
      <c r="G129" s="10"/>
      <c r="I129" s="10"/>
    </row>
    <row r="130" spans="1:9">
      <c r="A130" s="21"/>
      <c r="B130" s="10"/>
      <c r="C130" s="10"/>
      <c r="D130" s="10"/>
      <c r="G130" s="10"/>
      <c r="I130" s="10"/>
    </row>
    <row r="131" spans="1:9">
      <c r="A131" s="21"/>
      <c r="B131" s="10"/>
      <c r="C131" s="10"/>
      <c r="D131" s="10"/>
      <c r="G131" s="10"/>
      <c r="I131" s="10"/>
    </row>
    <row r="132" spans="1:9">
      <c r="A132" s="21"/>
      <c r="B132" s="10"/>
      <c r="C132" s="10"/>
      <c r="D132" s="10"/>
      <c r="G132" s="10"/>
      <c r="I132" s="10"/>
    </row>
    <row r="133" spans="1:9">
      <c r="A133" s="21"/>
      <c r="B133" s="10"/>
      <c r="C133" s="10"/>
      <c r="D133" s="10"/>
      <c r="G133" s="10"/>
      <c r="I133" s="10"/>
    </row>
    <row r="134" spans="1:9">
      <c r="A134" s="21"/>
      <c r="B134" s="10"/>
      <c r="C134" s="10"/>
      <c r="D134" s="10"/>
      <c r="G134" s="10"/>
      <c r="I134" s="10"/>
    </row>
    <row r="135" spans="1:9">
      <c r="A135" s="21"/>
      <c r="B135" s="10"/>
      <c r="C135" s="10"/>
      <c r="D135" s="10"/>
      <c r="G135" s="10"/>
      <c r="H135" s="10"/>
      <c r="I135" s="10"/>
    </row>
    <row r="136" spans="1:9">
      <c r="A136" s="21"/>
      <c r="B136" s="10"/>
      <c r="C136" s="10"/>
      <c r="D136" s="10"/>
      <c r="G136" s="10"/>
      <c r="H136" s="10"/>
      <c r="I136" s="10"/>
    </row>
    <row r="137" spans="1:9">
      <c r="A137" s="21"/>
      <c r="B137" s="10"/>
      <c r="C137" s="10"/>
      <c r="D137" s="10"/>
      <c r="G137" s="10"/>
      <c r="H137" s="10"/>
      <c r="I137" s="10"/>
    </row>
    <row r="138" spans="1:9">
      <c r="A138" s="21"/>
      <c r="B138" s="10"/>
      <c r="C138" s="10"/>
      <c r="D138" s="10"/>
      <c r="G138" s="10"/>
      <c r="H138" s="10"/>
      <c r="I138" s="10"/>
    </row>
    <row r="139" spans="1:9">
      <c r="A139" s="21"/>
      <c r="B139" s="10"/>
      <c r="C139" s="10"/>
      <c r="D139" s="10"/>
      <c r="G139" s="10"/>
      <c r="H139" s="10"/>
      <c r="I139" s="10"/>
    </row>
    <row r="140" spans="1:9">
      <c r="A140" s="21"/>
      <c r="B140" s="10"/>
      <c r="C140" s="10"/>
      <c r="D140" s="10"/>
      <c r="G140" s="10"/>
      <c r="H140" s="10"/>
      <c r="I140" s="10"/>
    </row>
    <row r="141" spans="1:9">
      <c r="A141" s="21"/>
      <c r="B141" s="20"/>
      <c r="C141" s="20"/>
      <c r="D141" s="20"/>
      <c r="G141" s="20"/>
      <c r="H141" s="20"/>
      <c r="I141" s="20"/>
    </row>
    <row r="142" spans="1:9">
      <c r="A142" s="19"/>
      <c r="B142" s="20"/>
      <c r="C142" s="20"/>
      <c r="D142" s="20"/>
      <c r="G142" s="20"/>
      <c r="H142" s="20"/>
      <c r="I142" s="20"/>
    </row>
    <row r="143" spans="1:9">
      <c r="A143" s="18"/>
    </row>
    <row r="144" spans="1:9">
      <c r="A144" s="23"/>
      <c r="B144" s="20"/>
      <c r="C144" s="20"/>
      <c r="D144" s="20"/>
      <c r="G144" s="20"/>
      <c r="H144" s="20"/>
      <c r="I144" s="20"/>
    </row>
  </sheetData>
  <mergeCells count="2">
    <mergeCell ref="A1:I1"/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6"/>
  <sheetViews>
    <sheetView showZeros="0" zoomScale="90" zoomScaleNormal="90" workbookViewId="0">
      <selection sqref="A1:F1"/>
    </sheetView>
  </sheetViews>
  <sheetFormatPr baseColWidth="10" defaultRowHeight="12.75"/>
  <cols>
    <col min="1" max="1" width="60.7109375" style="15" customWidth="1"/>
    <col min="2" max="6" width="14.7109375" style="15" customWidth="1"/>
    <col min="7" max="16384" width="11.42578125" style="15"/>
  </cols>
  <sheetData>
    <row r="1" spans="1:6">
      <c r="A1" s="36" t="s">
        <v>98</v>
      </c>
      <c r="B1" s="36"/>
      <c r="C1" s="36"/>
      <c r="D1" s="36"/>
      <c r="E1" s="36"/>
      <c r="F1" s="36"/>
    </row>
    <row r="2" spans="1:6">
      <c r="A2" s="25" t="s">
        <v>88</v>
      </c>
      <c r="B2" s="36" t="s">
        <v>89</v>
      </c>
      <c r="C2" s="36"/>
      <c r="D2" s="36"/>
      <c r="E2" s="36"/>
      <c r="F2" s="36"/>
    </row>
    <row r="3" spans="1:6">
      <c r="A3" s="25" t="s">
        <v>90</v>
      </c>
      <c r="B3" s="26" t="s">
        <v>91</v>
      </c>
      <c r="C3" s="26" t="s">
        <v>70</v>
      </c>
      <c r="D3" s="26" t="s">
        <v>45</v>
      </c>
      <c r="E3" s="26" t="s">
        <v>8</v>
      </c>
      <c r="F3" s="26" t="s">
        <v>92</v>
      </c>
    </row>
    <row r="4" spans="1:6">
      <c r="A4" s="27" t="s">
        <v>67</v>
      </c>
      <c r="B4" s="28">
        <f>SUM(B5:B6)</f>
        <v>-2087730.8699999996</v>
      </c>
      <c r="C4" s="28">
        <f t="shared" ref="C4:F4" si="0">SUM(C5:C6)</f>
        <v>5855955.7699999996</v>
      </c>
      <c r="D4" s="28">
        <f t="shared" si="0"/>
        <v>3768224.9</v>
      </c>
      <c r="E4" s="28">
        <f t="shared" si="0"/>
        <v>0</v>
      </c>
      <c r="F4" s="28">
        <f t="shared" si="0"/>
        <v>3768224.9</v>
      </c>
    </row>
    <row r="5" spans="1:6">
      <c r="A5" s="5" t="s">
        <v>68</v>
      </c>
      <c r="B5" s="6">
        <v>3768224.9</v>
      </c>
      <c r="C5" s="6"/>
      <c r="D5" s="6">
        <f>SUM(B5:C5)</f>
        <v>3768224.9</v>
      </c>
      <c r="E5" s="6"/>
      <c r="F5" s="6">
        <f>D5+E5</f>
        <v>3768224.9</v>
      </c>
    </row>
    <row r="6" spans="1:6">
      <c r="A6" s="5" t="s">
        <v>69</v>
      </c>
      <c r="B6" s="6">
        <v>-5855955.7699999996</v>
      </c>
      <c r="C6" s="6">
        <v>5855955.7699999996</v>
      </c>
      <c r="D6" s="6">
        <f>SUM(B6:C6)</f>
        <v>0</v>
      </c>
      <c r="E6" s="6"/>
      <c r="F6" s="6">
        <f>D6+E6</f>
        <v>0</v>
      </c>
    </row>
    <row r="7" spans="1:6">
      <c r="A7" s="5"/>
      <c r="B7" s="6"/>
      <c r="C7" s="6"/>
      <c r="D7" s="6"/>
      <c r="E7" s="6"/>
      <c r="F7" s="6"/>
    </row>
    <row r="8" spans="1:6">
      <c r="A8" s="27" t="s">
        <v>46</v>
      </c>
      <c r="B8" s="28">
        <f>SUM(B9:B10)</f>
        <v>1027657604.39</v>
      </c>
      <c r="C8" s="28">
        <f t="shared" ref="C8:F8" si="1">SUM(C9:C10)</f>
        <v>-225946114.38999999</v>
      </c>
      <c r="D8" s="28">
        <f t="shared" si="1"/>
        <v>801711490</v>
      </c>
      <c r="E8" s="28">
        <f t="shared" si="1"/>
        <v>0</v>
      </c>
      <c r="F8" s="28">
        <f t="shared" si="1"/>
        <v>801711490</v>
      </c>
    </row>
    <row r="9" spans="1:6">
      <c r="A9" s="5" t="s">
        <v>47</v>
      </c>
      <c r="B9" s="6">
        <v>801711490</v>
      </c>
      <c r="C9" s="6"/>
      <c r="D9" s="6">
        <f>SUM(B9:C9)</f>
        <v>801711490</v>
      </c>
      <c r="E9" s="6"/>
      <c r="F9" s="6">
        <f t="shared" ref="F9:F10" si="2">D9+E9</f>
        <v>801711490</v>
      </c>
    </row>
    <row r="10" spans="1:6">
      <c r="A10" s="5" t="s">
        <v>61</v>
      </c>
      <c r="B10" s="6">
        <v>225946114.38999999</v>
      </c>
      <c r="C10" s="6">
        <v>-225946114.38999999</v>
      </c>
      <c r="D10" s="6">
        <f>SUM(B10:C10)</f>
        <v>0</v>
      </c>
      <c r="E10" s="6"/>
      <c r="F10" s="6">
        <f t="shared" si="2"/>
        <v>0</v>
      </c>
    </row>
    <row r="11" spans="1:6">
      <c r="A11" s="5"/>
      <c r="B11" s="6"/>
      <c r="C11" s="6"/>
      <c r="D11" s="6"/>
      <c r="E11" s="6"/>
      <c r="F11" s="6"/>
    </row>
    <row r="12" spans="1:6">
      <c r="A12" s="3" t="s">
        <v>93</v>
      </c>
      <c r="B12" s="4">
        <f>SUM(B13:B17)</f>
        <v>1381236152.8099999</v>
      </c>
      <c r="C12" s="4">
        <f t="shared" ref="C12:F12" si="3">SUM(C13:C17)</f>
        <v>-406351409.33999997</v>
      </c>
      <c r="D12" s="4">
        <f t="shared" si="3"/>
        <v>974884743.47000003</v>
      </c>
      <c r="E12" s="4">
        <f t="shared" si="3"/>
        <v>0</v>
      </c>
      <c r="F12" s="4">
        <f t="shared" si="3"/>
        <v>974884743.47000003</v>
      </c>
    </row>
    <row r="13" spans="1:6">
      <c r="A13" s="5" t="s">
        <v>48</v>
      </c>
      <c r="B13" s="6">
        <v>1005686669.99</v>
      </c>
      <c r="C13" s="6"/>
      <c r="D13" s="6">
        <f t="shared" ref="D13:D17" si="4">SUM(B13:C13)</f>
        <v>1005686669.99</v>
      </c>
      <c r="E13" s="6"/>
      <c r="F13" s="6">
        <f t="shared" ref="F13:F17" si="5">D13+E13</f>
        <v>1005686669.99</v>
      </c>
    </row>
    <row r="14" spans="1:6">
      <c r="A14" s="5" t="s">
        <v>61</v>
      </c>
      <c r="B14" s="6">
        <v>443635289.33999997</v>
      </c>
      <c r="C14" s="6">
        <v>-443635289.33999997</v>
      </c>
      <c r="D14" s="6">
        <f t="shared" si="4"/>
        <v>0</v>
      </c>
      <c r="E14" s="6"/>
      <c r="F14" s="6">
        <f t="shared" si="5"/>
        <v>0</v>
      </c>
    </row>
    <row r="15" spans="1:6">
      <c r="A15" s="5" t="s">
        <v>94</v>
      </c>
      <c r="B15" s="6">
        <v>-32410244.260000002</v>
      </c>
      <c r="C15" s="6"/>
      <c r="D15" s="6">
        <f t="shared" si="4"/>
        <v>-32410244.260000002</v>
      </c>
      <c r="E15" s="6"/>
      <c r="F15" s="6">
        <f t="shared" si="5"/>
        <v>-32410244.260000002</v>
      </c>
    </row>
    <row r="16" spans="1:6">
      <c r="A16" s="5" t="s">
        <v>94</v>
      </c>
      <c r="B16" s="6">
        <v>-35675562.259999998</v>
      </c>
      <c r="C16" s="6"/>
      <c r="D16" s="6">
        <f t="shared" si="4"/>
        <v>-35675562.259999998</v>
      </c>
      <c r="E16" s="6"/>
      <c r="F16" s="6">
        <f t="shared" si="5"/>
        <v>-35675562.259999998</v>
      </c>
    </row>
    <row r="17" spans="1:6">
      <c r="A17" s="5" t="s">
        <v>110</v>
      </c>
      <c r="B17" s="6"/>
      <c r="C17" s="6">
        <v>37283880</v>
      </c>
      <c r="D17" s="6">
        <f t="shared" si="4"/>
        <v>37283880</v>
      </c>
      <c r="E17" s="6"/>
      <c r="F17" s="6">
        <f t="shared" si="5"/>
        <v>37283880</v>
      </c>
    </row>
    <row r="18" spans="1:6">
      <c r="A18" s="5"/>
      <c r="B18" s="6"/>
      <c r="C18" s="6"/>
      <c r="D18" s="6"/>
      <c r="E18" s="6"/>
      <c r="F18" s="6"/>
    </row>
    <row r="19" spans="1:6">
      <c r="A19" s="27" t="s">
        <v>95</v>
      </c>
      <c r="B19" s="4">
        <f>B20+B24+B28+B32+B36+B40</f>
        <v>431029662.66000003</v>
      </c>
      <c r="C19" s="4">
        <f t="shared" ref="C19:F19" si="6">C20+C24+C28+C32+C36+C40</f>
        <v>-77833672.859999999</v>
      </c>
      <c r="D19" s="4">
        <f t="shared" si="6"/>
        <v>353195989.80000001</v>
      </c>
      <c r="E19" s="4">
        <f t="shared" si="6"/>
        <v>0</v>
      </c>
      <c r="F19" s="4">
        <f t="shared" si="6"/>
        <v>353195989.80000001</v>
      </c>
    </row>
    <row r="20" spans="1:6">
      <c r="A20" s="7" t="s">
        <v>49</v>
      </c>
      <c r="B20" s="8">
        <f>SUM(B21:B22)</f>
        <v>7839257.8100000005</v>
      </c>
      <c r="C20" s="8">
        <f t="shared" ref="C20:F20" si="7">SUM(C21:C22)</f>
        <v>-2374437.83</v>
      </c>
      <c r="D20" s="8">
        <f t="shared" si="7"/>
        <v>5464819.9800000004</v>
      </c>
      <c r="E20" s="8">
        <f t="shared" si="7"/>
        <v>0</v>
      </c>
      <c r="F20" s="8">
        <f t="shared" si="7"/>
        <v>5464819.9800000004</v>
      </c>
    </row>
    <row r="21" spans="1:6">
      <c r="A21" s="29" t="s">
        <v>50</v>
      </c>
      <c r="B21" s="6">
        <v>5464819.9800000004</v>
      </c>
      <c r="C21" s="6"/>
      <c r="D21" s="6">
        <f>SUM(B21:C21)</f>
        <v>5464819.9800000004</v>
      </c>
      <c r="E21" s="6"/>
      <c r="F21" s="6">
        <f>D21+E21</f>
        <v>5464819.9800000004</v>
      </c>
    </row>
    <row r="22" spans="1:6">
      <c r="A22" s="5" t="s">
        <v>61</v>
      </c>
      <c r="B22" s="6">
        <v>2374437.83</v>
      </c>
      <c r="C22" s="6">
        <v>-2374437.83</v>
      </c>
      <c r="D22" s="6">
        <f>SUM(B22:C22)</f>
        <v>0</v>
      </c>
      <c r="E22" s="6"/>
      <c r="F22" s="6">
        <f>D22+E22</f>
        <v>0</v>
      </c>
    </row>
    <row r="23" spans="1:6">
      <c r="A23" s="11"/>
      <c r="B23" s="12"/>
      <c r="C23" s="12"/>
      <c r="D23" s="12"/>
      <c r="E23" s="12"/>
      <c r="F23" s="12"/>
    </row>
    <row r="24" spans="1:6">
      <c r="A24" s="7" t="s">
        <v>51</v>
      </c>
      <c r="B24" s="8">
        <f>SUM(B25:B26)</f>
        <v>20888235.34</v>
      </c>
      <c r="C24" s="8">
        <f t="shared" ref="C24:F24" si="8">SUM(C25:C26)</f>
        <v>-6078035.3799999999</v>
      </c>
      <c r="D24" s="8">
        <f t="shared" si="8"/>
        <v>14810199.960000001</v>
      </c>
      <c r="E24" s="8">
        <f t="shared" si="8"/>
        <v>0</v>
      </c>
      <c r="F24" s="8">
        <f t="shared" si="8"/>
        <v>14810199.960000001</v>
      </c>
    </row>
    <row r="25" spans="1:6">
      <c r="A25" s="29" t="s">
        <v>52</v>
      </c>
      <c r="B25" s="6">
        <v>14810199.960000001</v>
      </c>
      <c r="C25" s="6"/>
      <c r="D25" s="6">
        <f>SUM(B25:C25)</f>
        <v>14810199.960000001</v>
      </c>
      <c r="E25" s="6"/>
      <c r="F25" s="6">
        <f>D25+E25</f>
        <v>14810199.960000001</v>
      </c>
    </row>
    <row r="26" spans="1:6">
      <c r="A26" s="5" t="s">
        <v>61</v>
      </c>
      <c r="B26" s="6">
        <v>6078035.3799999999</v>
      </c>
      <c r="C26" s="6">
        <v>-6078035.3799999999</v>
      </c>
      <c r="D26" s="6">
        <f>SUM(B26:C26)</f>
        <v>0</v>
      </c>
      <c r="E26" s="6"/>
      <c r="F26" s="6">
        <f>D26+E26</f>
        <v>0</v>
      </c>
    </row>
    <row r="27" spans="1:6">
      <c r="A27" s="11"/>
      <c r="B27" s="12"/>
      <c r="C27" s="12"/>
      <c r="D27" s="12"/>
      <c r="E27" s="12"/>
      <c r="F27" s="12"/>
    </row>
    <row r="28" spans="1:6">
      <c r="A28" s="7" t="s">
        <v>53</v>
      </c>
      <c r="B28" s="8">
        <f>SUM(B29:B30)</f>
        <v>178170996.48000002</v>
      </c>
      <c r="C28" s="8">
        <f t="shared" ref="C28:F28" si="9">SUM(C29:C30)</f>
        <v>-24780506.52</v>
      </c>
      <c r="D28" s="8">
        <f t="shared" si="9"/>
        <v>153390489.96000001</v>
      </c>
      <c r="E28" s="8">
        <f t="shared" si="9"/>
        <v>0</v>
      </c>
      <c r="F28" s="8">
        <f t="shared" si="9"/>
        <v>153390489.96000001</v>
      </c>
    </row>
    <row r="29" spans="1:6">
      <c r="A29" s="29" t="s">
        <v>54</v>
      </c>
      <c r="B29" s="6">
        <v>153390489.96000001</v>
      </c>
      <c r="C29" s="6"/>
      <c r="D29" s="6">
        <f>SUM(B29:C29)</f>
        <v>153390489.96000001</v>
      </c>
      <c r="E29" s="6"/>
      <c r="F29" s="6">
        <f>D29+E29</f>
        <v>153390489.96000001</v>
      </c>
    </row>
    <row r="30" spans="1:6">
      <c r="A30" s="5" t="s">
        <v>61</v>
      </c>
      <c r="B30" s="6">
        <v>24780506.52</v>
      </c>
      <c r="C30" s="6">
        <v>-24780506.52</v>
      </c>
      <c r="D30" s="6">
        <f>SUM(B30:C30)</f>
        <v>0</v>
      </c>
      <c r="E30" s="6"/>
      <c r="F30" s="6">
        <f>D30+E30</f>
        <v>0</v>
      </c>
    </row>
    <row r="31" spans="1:6">
      <c r="A31" s="11"/>
      <c r="B31" s="12"/>
      <c r="C31" s="12"/>
      <c r="D31" s="12"/>
      <c r="E31" s="12"/>
      <c r="F31" s="12"/>
    </row>
    <row r="32" spans="1:6">
      <c r="A32" s="7" t="s">
        <v>55</v>
      </c>
      <c r="B32" s="8">
        <f>SUM(B33:B34)</f>
        <v>191342014.5</v>
      </c>
      <c r="C32" s="8">
        <f t="shared" ref="C32:F32" si="10">SUM(C33:C34)</f>
        <v>-44214774.539999999</v>
      </c>
      <c r="D32" s="8">
        <f t="shared" si="10"/>
        <v>147127239.96000001</v>
      </c>
      <c r="E32" s="8">
        <f t="shared" si="10"/>
        <v>0</v>
      </c>
      <c r="F32" s="8">
        <f t="shared" si="10"/>
        <v>147127239.96000001</v>
      </c>
    </row>
    <row r="33" spans="1:6">
      <c r="A33" s="29" t="s">
        <v>56</v>
      </c>
      <c r="B33" s="6">
        <v>147127239.96000001</v>
      </c>
      <c r="C33" s="6"/>
      <c r="D33" s="6">
        <f>SUM(B33:C33)</f>
        <v>147127239.96000001</v>
      </c>
      <c r="E33" s="6"/>
      <c r="F33" s="6">
        <f>D33+E33</f>
        <v>147127239.96000001</v>
      </c>
    </row>
    <row r="34" spans="1:6">
      <c r="A34" s="5" t="s">
        <v>61</v>
      </c>
      <c r="B34" s="6">
        <v>44214774.539999999</v>
      </c>
      <c r="C34" s="6">
        <v>-44214774.539999999</v>
      </c>
      <c r="D34" s="6">
        <f>SUM(B34:C34)</f>
        <v>0</v>
      </c>
      <c r="E34" s="6"/>
      <c r="F34" s="6">
        <f>D34+E34</f>
        <v>0</v>
      </c>
    </row>
    <row r="35" spans="1:6">
      <c r="A35" s="11"/>
      <c r="B35" s="12"/>
      <c r="C35" s="12"/>
      <c r="D35" s="12"/>
      <c r="E35" s="12"/>
      <c r="F35" s="12"/>
    </row>
    <row r="36" spans="1:6">
      <c r="A36" s="7" t="s">
        <v>57</v>
      </c>
      <c r="B36" s="8">
        <f>SUM(B37:B38)</f>
        <v>451774.86</v>
      </c>
      <c r="C36" s="8">
        <f t="shared" ref="C36:F36" si="11">SUM(C37:C38)</f>
        <v>-138264.9</v>
      </c>
      <c r="D36" s="8">
        <f t="shared" si="11"/>
        <v>313509.96000000002</v>
      </c>
      <c r="E36" s="8">
        <f t="shared" si="11"/>
        <v>0</v>
      </c>
      <c r="F36" s="8">
        <f t="shared" si="11"/>
        <v>313509.96000000002</v>
      </c>
    </row>
    <row r="37" spans="1:6">
      <c r="A37" s="29" t="s">
        <v>58</v>
      </c>
      <c r="B37" s="6">
        <v>313509.96000000002</v>
      </c>
      <c r="C37" s="6"/>
      <c r="D37" s="6">
        <f>SUM(B37:C37)</f>
        <v>313509.96000000002</v>
      </c>
      <c r="E37" s="6"/>
      <c r="F37" s="6">
        <f>D37+E37</f>
        <v>313509.96000000002</v>
      </c>
    </row>
    <row r="38" spans="1:6">
      <c r="A38" s="5" t="s">
        <v>61</v>
      </c>
      <c r="B38" s="6">
        <v>138264.9</v>
      </c>
      <c r="C38" s="6">
        <v>-138264.9</v>
      </c>
      <c r="D38" s="6">
        <f>SUM(B38:C38)</f>
        <v>0</v>
      </c>
      <c r="E38" s="6"/>
      <c r="F38" s="6">
        <f>D38+E38</f>
        <v>0</v>
      </c>
    </row>
    <row r="39" spans="1:6">
      <c r="A39" s="11"/>
      <c r="B39" s="12"/>
      <c r="C39" s="12"/>
      <c r="D39" s="12"/>
      <c r="E39" s="12"/>
      <c r="F39" s="12"/>
    </row>
    <row r="40" spans="1:6">
      <c r="A40" s="7" t="s">
        <v>59</v>
      </c>
      <c r="B40" s="8">
        <f>SUM(B41:B42)</f>
        <v>32337383.670000002</v>
      </c>
      <c r="C40" s="8">
        <f t="shared" ref="C40:F40" si="12">SUM(C41:C42)</f>
        <v>-247653.69</v>
      </c>
      <c r="D40" s="8">
        <f t="shared" si="12"/>
        <v>32089729.98</v>
      </c>
      <c r="E40" s="8">
        <f t="shared" si="12"/>
        <v>0</v>
      </c>
      <c r="F40" s="8">
        <f t="shared" si="12"/>
        <v>32089729.98</v>
      </c>
    </row>
    <row r="41" spans="1:6">
      <c r="A41" s="29" t="s">
        <v>60</v>
      </c>
      <c r="B41" s="6">
        <v>32089729.98</v>
      </c>
      <c r="C41" s="6"/>
      <c r="D41" s="6">
        <f>SUM(B41:C41)</f>
        <v>32089729.98</v>
      </c>
      <c r="E41" s="6"/>
      <c r="F41" s="6">
        <f>D41+E41</f>
        <v>32089729.98</v>
      </c>
    </row>
    <row r="42" spans="1:6">
      <c r="A42" s="5" t="s">
        <v>61</v>
      </c>
      <c r="B42" s="6">
        <v>247653.69</v>
      </c>
      <c r="C42" s="6">
        <v>-247653.69</v>
      </c>
      <c r="D42" s="6">
        <f>SUM(B42:C42)</f>
        <v>0</v>
      </c>
      <c r="E42" s="6"/>
      <c r="F42" s="6">
        <f>D42+E42</f>
        <v>0</v>
      </c>
    </row>
    <row r="43" spans="1:6">
      <c r="A43" s="5"/>
      <c r="B43" s="6"/>
      <c r="C43" s="6"/>
      <c r="D43" s="6"/>
      <c r="E43" s="6"/>
      <c r="F43" s="6"/>
    </row>
    <row r="44" spans="1:6">
      <c r="A44" s="27" t="s">
        <v>100</v>
      </c>
      <c r="B44" s="4">
        <f>B45+B49+B53+B57+B73</f>
        <v>453623919.47000009</v>
      </c>
      <c r="C44" s="4">
        <f t="shared" ref="C44:F44" si="13">C45+C49+C53+C57+C73</f>
        <v>704275240.82000005</v>
      </c>
      <c r="D44" s="4">
        <f t="shared" si="13"/>
        <v>1157899160.2900002</v>
      </c>
      <c r="E44" s="4">
        <f t="shared" si="13"/>
        <v>-1318993050.47</v>
      </c>
      <c r="F44" s="4">
        <f t="shared" si="13"/>
        <v>-161093890.17999989</v>
      </c>
    </row>
    <row r="45" spans="1:6">
      <c r="A45" s="7" t="s">
        <v>104</v>
      </c>
      <c r="B45" s="8">
        <f>SUM(B46:B47)</f>
        <v>0</v>
      </c>
      <c r="C45" s="8">
        <f t="shared" ref="C45:F45" si="14">SUM(C46:C47)</f>
        <v>0</v>
      </c>
      <c r="D45" s="8">
        <f t="shared" si="14"/>
        <v>0</v>
      </c>
      <c r="E45" s="8">
        <f t="shared" si="14"/>
        <v>-232529400</v>
      </c>
      <c r="F45" s="8">
        <f t="shared" si="14"/>
        <v>-232529400</v>
      </c>
    </row>
    <row r="46" spans="1:6">
      <c r="A46" s="29" t="s">
        <v>30</v>
      </c>
      <c r="B46" s="6"/>
      <c r="C46" s="6"/>
      <c r="D46" s="6">
        <f t="shared" ref="D46:D51" si="15">SUM(B46:C46)</f>
        <v>0</v>
      </c>
      <c r="E46" s="6">
        <v>-232529400</v>
      </c>
      <c r="F46" s="6">
        <f>D46+E46</f>
        <v>-232529400</v>
      </c>
    </row>
    <row r="47" spans="1:6">
      <c r="A47" s="5" t="s">
        <v>101</v>
      </c>
      <c r="B47" s="6"/>
      <c r="C47" s="6"/>
      <c r="D47" s="6">
        <f t="shared" si="15"/>
        <v>0</v>
      </c>
      <c r="E47" s="6"/>
      <c r="F47" s="6">
        <f>D47+E47</f>
        <v>0</v>
      </c>
    </row>
    <row r="48" spans="1:6">
      <c r="A48" s="29"/>
      <c r="B48" s="10"/>
      <c r="C48" s="6"/>
      <c r="D48" s="6"/>
      <c r="E48" s="6"/>
      <c r="F48" s="6"/>
    </row>
    <row r="49" spans="1:6">
      <c r="A49" s="7" t="s">
        <v>105</v>
      </c>
      <c r="B49" s="8">
        <f>SUM(B50:B51)</f>
        <v>0</v>
      </c>
      <c r="C49" s="8">
        <f t="shared" ref="C49" si="16">SUM(C50:C51)</f>
        <v>0</v>
      </c>
      <c r="D49" s="8">
        <f t="shared" ref="D49" si="17">SUM(D50:D51)</f>
        <v>0</v>
      </c>
      <c r="E49" s="8">
        <f t="shared" ref="E49" si="18">SUM(E50:E51)</f>
        <v>-357621780</v>
      </c>
      <c r="F49" s="8">
        <f t="shared" ref="F49" si="19">SUM(F50:F51)</f>
        <v>-357621780</v>
      </c>
    </row>
    <row r="50" spans="1:6">
      <c r="A50" s="29" t="s">
        <v>31</v>
      </c>
      <c r="B50" s="6"/>
      <c r="C50" s="6"/>
      <c r="D50" s="6">
        <f t="shared" si="15"/>
        <v>0</v>
      </c>
      <c r="E50" s="6">
        <v>-357621780</v>
      </c>
      <c r="F50" s="6">
        <f>D50+E50</f>
        <v>-357621780</v>
      </c>
    </row>
    <row r="51" spans="1:6">
      <c r="A51" s="5" t="s">
        <v>102</v>
      </c>
      <c r="B51" s="6"/>
      <c r="C51" s="6"/>
      <c r="D51" s="6">
        <f t="shared" si="15"/>
        <v>0</v>
      </c>
      <c r="E51" s="6"/>
      <c r="F51" s="6">
        <f>D51+E51</f>
        <v>0</v>
      </c>
    </row>
    <row r="52" spans="1:6">
      <c r="A52" s="29"/>
      <c r="B52" s="10"/>
      <c r="C52" s="6"/>
      <c r="D52" s="6"/>
      <c r="E52" s="6"/>
      <c r="F52" s="6"/>
    </row>
    <row r="53" spans="1:6">
      <c r="A53" s="7" t="s">
        <v>107</v>
      </c>
      <c r="B53" s="8">
        <f>SUM(B54:B55)</f>
        <v>0</v>
      </c>
      <c r="C53" s="8">
        <f>SUM(C54:C55)</f>
        <v>0</v>
      </c>
      <c r="D53" s="8">
        <f>SUM(D54:D55)</f>
        <v>0</v>
      </c>
      <c r="E53" s="8"/>
      <c r="F53" s="8"/>
    </row>
    <row r="54" spans="1:6">
      <c r="A54" s="29" t="s">
        <v>108</v>
      </c>
      <c r="B54" s="6"/>
      <c r="C54" s="6"/>
      <c r="D54" s="6">
        <f t="shared" ref="D54:D55" si="20">B54+C54</f>
        <v>0</v>
      </c>
      <c r="E54" s="6"/>
      <c r="F54" s="6">
        <f t="shared" ref="F54:F55" si="21">D54+E54</f>
        <v>0</v>
      </c>
    </row>
    <row r="55" spans="1:6">
      <c r="A55" s="5" t="s">
        <v>109</v>
      </c>
      <c r="B55" s="6"/>
      <c r="C55" s="6"/>
      <c r="D55" s="6">
        <f t="shared" si="20"/>
        <v>0</v>
      </c>
      <c r="E55" s="6"/>
      <c r="F55" s="6">
        <f t="shared" si="21"/>
        <v>0</v>
      </c>
    </row>
    <row r="56" spans="1:6">
      <c r="A56" s="30"/>
      <c r="B56" s="10"/>
      <c r="C56" s="12"/>
      <c r="D56" s="12"/>
      <c r="E56" s="12"/>
      <c r="F56" s="12"/>
    </row>
    <row r="57" spans="1:6">
      <c r="A57" s="7" t="s">
        <v>106</v>
      </c>
      <c r="B57" s="8">
        <f>SUM(B58:B71)</f>
        <v>416340039.47000009</v>
      </c>
      <c r="C57" s="8">
        <f t="shared" ref="C57:F57" si="22">SUM(C58:C71)</f>
        <v>741559120.82000005</v>
      </c>
      <c r="D57" s="8">
        <f t="shared" si="22"/>
        <v>1157899160.2900002</v>
      </c>
      <c r="E57" s="8">
        <f t="shared" si="22"/>
        <v>-728841870.47000003</v>
      </c>
      <c r="F57" s="8">
        <f t="shared" si="22"/>
        <v>429057289.82000011</v>
      </c>
    </row>
    <row r="58" spans="1:6">
      <c r="A58" s="29" t="s">
        <v>80</v>
      </c>
      <c r="B58" s="6"/>
      <c r="C58" s="6">
        <v>225946114.38999999</v>
      </c>
      <c r="D58" s="6">
        <f t="shared" ref="D58:D71" si="23">SUM(B58:C58)</f>
        <v>225946114.38999999</v>
      </c>
      <c r="E58" s="6"/>
      <c r="F58" s="6">
        <f t="shared" ref="F58:F71" si="24">D58+E58</f>
        <v>225946114.38999999</v>
      </c>
    </row>
    <row r="59" spans="1:6">
      <c r="A59" s="29" t="s">
        <v>81</v>
      </c>
      <c r="B59" s="6"/>
      <c r="C59" s="6">
        <v>443635289.33999997</v>
      </c>
      <c r="D59" s="6">
        <f t="shared" si="23"/>
        <v>443635289.33999997</v>
      </c>
      <c r="E59" s="6"/>
      <c r="F59" s="6">
        <f t="shared" si="24"/>
        <v>443635289.33999997</v>
      </c>
    </row>
    <row r="60" spans="1:6">
      <c r="A60" s="29" t="s">
        <v>82</v>
      </c>
      <c r="B60" s="6"/>
      <c r="C60" s="6">
        <v>2374437.83</v>
      </c>
      <c r="D60" s="6">
        <f t="shared" si="23"/>
        <v>2374437.83</v>
      </c>
      <c r="E60" s="6"/>
      <c r="F60" s="6">
        <f t="shared" si="24"/>
        <v>2374437.83</v>
      </c>
    </row>
    <row r="61" spans="1:6">
      <c r="A61" s="29" t="s">
        <v>83</v>
      </c>
      <c r="B61" s="6"/>
      <c r="C61" s="6">
        <v>6078035.3799999999</v>
      </c>
      <c r="D61" s="6">
        <f t="shared" si="23"/>
        <v>6078035.3799999999</v>
      </c>
      <c r="E61" s="6"/>
      <c r="F61" s="6">
        <f t="shared" si="24"/>
        <v>6078035.3799999999</v>
      </c>
    </row>
    <row r="62" spans="1:6">
      <c r="A62" s="29" t="s">
        <v>96</v>
      </c>
      <c r="B62" s="6"/>
      <c r="C62" s="6">
        <v>24780506.52</v>
      </c>
      <c r="D62" s="6">
        <f t="shared" si="23"/>
        <v>24780506.52</v>
      </c>
      <c r="E62" s="6"/>
      <c r="F62" s="6">
        <f t="shared" si="24"/>
        <v>24780506.52</v>
      </c>
    </row>
    <row r="63" spans="1:6">
      <c r="A63" s="29" t="s">
        <v>84</v>
      </c>
      <c r="B63" s="6"/>
      <c r="C63" s="6">
        <v>44214774.539999999</v>
      </c>
      <c r="D63" s="6">
        <f t="shared" si="23"/>
        <v>44214774.539999999</v>
      </c>
      <c r="E63" s="6"/>
      <c r="F63" s="6">
        <f t="shared" si="24"/>
        <v>44214774.539999999</v>
      </c>
    </row>
    <row r="64" spans="1:6">
      <c r="A64" s="29" t="s">
        <v>85</v>
      </c>
      <c r="B64" s="6"/>
      <c r="C64" s="6">
        <v>138264.9</v>
      </c>
      <c r="D64" s="6">
        <f t="shared" si="23"/>
        <v>138264.9</v>
      </c>
      <c r="E64" s="6"/>
      <c r="F64" s="6">
        <f t="shared" si="24"/>
        <v>138264.9</v>
      </c>
    </row>
    <row r="65" spans="1:6">
      <c r="A65" s="29" t="s">
        <v>86</v>
      </c>
      <c r="B65" s="6"/>
      <c r="C65" s="6">
        <v>247653.69</v>
      </c>
      <c r="D65" s="6">
        <f t="shared" si="23"/>
        <v>247653.69</v>
      </c>
      <c r="E65" s="6"/>
      <c r="F65" s="6">
        <f t="shared" si="24"/>
        <v>247653.69</v>
      </c>
    </row>
    <row r="66" spans="1:6">
      <c r="A66" s="29" t="s">
        <v>30</v>
      </c>
      <c r="B66" s="6">
        <v>60170481.200000003</v>
      </c>
      <c r="C66" s="6"/>
      <c r="D66" s="6">
        <f t="shared" si="23"/>
        <v>60170481.200000003</v>
      </c>
      <c r="E66" s="6"/>
      <c r="F66" s="6">
        <f t="shared" si="24"/>
        <v>60170481.200000003</v>
      </c>
    </row>
    <row r="67" spans="1:6">
      <c r="A67" s="29" t="s">
        <v>31</v>
      </c>
      <c r="B67" s="6"/>
      <c r="C67" s="6"/>
      <c r="D67" s="6">
        <f t="shared" si="23"/>
        <v>0</v>
      </c>
      <c r="E67" s="6">
        <v>-728841870.47000003</v>
      </c>
      <c r="F67" s="6">
        <f t="shared" si="24"/>
        <v>-728841870.47000003</v>
      </c>
    </row>
    <row r="68" spans="1:6">
      <c r="A68" s="29" t="s">
        <v>97</v>
      </c>
      <c r="B68" s="6">
        <v>559071481.21000004</v>
      </c>
      <c r="C68" s="6"/>
      <c r="D68" s="6">
        <f t="shared" si="23"/>
        <v>559071481.21000004</v>
      </c>
      <c r="E68" s="6"/>
      <c r="F68" s="6">
        <f t="shared" si="24"/>
        <v>559071481.21000004</v>
      </c>
    </row>
    <row r="69" spans="1:6">
      <c r="A69" s="29" t="s">
        <v>33</v>
      </c>
      <c r="B69" s="6">
        <v>-193146024.56999999</v>
      </c>
      <c r="C69" s="6"/>
      <c r="D69" s="6">
        <f t="shared" si="23"/>
        <v>-193146024.56999999</v>
      </c>
      <c r="E69" s="6"/>
      <c r="F69" s="6">
        <f t="shared" si="24"/>
        <v>-193146024.56999999</v>
      </c>
    </row>
    <row r="70" spans="1:6">
      <c r="A70" s="29" t="s">
        <v>63</v>
      </c>
      <c r="B70" s="6">
        <v>-9755898.3699999992</v>
      </c>
      <c r="C70" s="6"/>
      <c r="D70" s="6">
        <f t="shared" si="23"/>
        <v>-9755898.3699999992</v>
      </c>
      <c r="E70" s="6"/>
      <c r="F70" s="6">
        <f t="shared" si="24"/>
        <v>-9755898.3699999992</v>
      </c>
    </row>
    <row r="71" spans="1:6">
      <c r="A71" s="29" t="s">
        <v>34</v>
      </c>
      <c r="B71" s="6">
        <v>0</v>
      </c>
      <c r="C71" s="6">
        <v>-5855955.7699999996</v>
      </c>
      <c r="D71" s="6">
        <f t="shared" si="23"/>
        <v>-5855955.7699999996</v>
      </c>
      <c r="E71" s="6"/>
      <c r="F71" s="6">
        <f t="shared" si="24"/>
        <v>-5855955.7699999996</v>
      </c>
    </row>
    <row r="72" spans="1:6">
      <c r="A72" s="29"/>
      <c r="B72" s="6"/>
      <c r="C72" s="6"/>
      <c r="D72" s="6"/>
      <c r="E72" s="6"/>
      <c r="F72" s="6"/>
    </row>
    <row r="73" spans="1:6">
      <c r="A73" s="7" t="s">
        <v>103</v>
      </c>
      <c r="B73" s="8">
        <f>SUM(B74)</f>
        <v>37283880</v>
      </c>
      <c r="C73" s="8">
        <f t="shared" ref="C73:F73" si="25">SUM(C74)</f>
        <v>-37283880</v>
      </c>
      <c r="D73" s="8">
        <f t="shared" si="25"/>
        <v>0</v>
      </c>
      <c r="E73" s="8">
        <f t="shared" si="25"/>
        <v>0</v>
      </c>
      <c r="F73" s="8">
        <f t="shared" si="25"/>
        <v>0</v>
      </c>
    </row>
    <row r="74" spans="1:6">
      <c r="A74" s="29" t="s">
        <v>111</v>
      </c>
      <c r="B74" s="6">
        <v>37283880</v>
      </c>
      <c r="C74" s="6">
        <v>-37283880</v>
      </c>
      <c r="D74" s="6">
        <f t="shared" ref="D74" si="26">SUM(B74:C74)</f>
        <v>0</v>
      </c>
      <c r="E74" s="6"/>
      <c r="F74" s="6">
        <f t="shared" ref="F74" si="27">D74+E74</f>
        <v>0</v>
      </c>
    </row>
    <row r="75" spans="1:6" ht="13.5" thickBot="1">
      <c r="A75" s="29"/>
      <c r="B75" s="6"/>
      <c r="C75" s="6"/>
      <c r="D75" s="6"/>
      <c r="E75" s="6"/>
      <c r="F75" s="6"/>
    </row>
    <row r="76" spans="1:6" ht="13.5" thickTop="1">
      <c r="A76" s="13" t="s">
        <v>62</v>
      </c>
      <c r="B76" s="14">
        <f>B6+B8+B12+B19+B44</f>
        <v>3287691383.5599999</v>
      </c>
      <c r="C76" s="14">
        <f t="shared" ref="C76:F76" si="28">C6+C8+C12+C19+C44</f>
        <v>0</v>
      </c>
      <c r="D76" s="14">
        <f t="shared" si="28"/>
        <v>3287691383.5600004</v>
      </c>
      <c r="E76" s="14">
        <f t="shared" si="28"/>
        <v>-1318993050.47</v>
      </c>
      <c r="F76" s="14">
        <f t="shared" si="28"/>
        <v>1968698333.0900002</v>
      </c>
    </row>
  </sheetData>
  <mergeCells count="2">
    <mergeCell ref="A1:F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Detall i ajusts FA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2014-07-09T09:36:02Z</dcterms:created>
  <dcterms:modified xsi:type="dcterms:W3CDTF">2014-08-28T12:21:10Z</dcterms:modified>
</cp:coreProperties>
</file>